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Bemessung LFA" sheetId="1" r:id="rId1"/>
  </sheets>
  <definedNames>
    <definedName name="_xlnm.Print_Area" localSheetId="0">'Bemessung LFA'!$A:$I</definedName>
  </definedNames>
  <calcPr calcId="144525"/>
</workbook>
</file>

<file path=xl/calcChain.xml><?xml version="1.0" encoding="utf-8"?>
<calcChain xmlns="http://schemas.openxmlformats.org/spreadsheetml/2006/main">
  <c r="H65" i="1" l="1"/>
  <c r="I72" i="1" l="1"/>
  <c r="H72" i="1"/>
  <c r="H74" i="1" s="1"/>
  <c r="I56" i="1"/>
  <c r="I62" i="1"/>
  <c r="I50" i="1"/>
  <c r="H17" i="1"/>
  <c r="E43" i="1"/>
  <c r="E39" i="1"/>
  <c r="H40" i="1" s="1"/>
  <c r="E42" i="1"/>
  <c r="E36" i="1"/>
  <c r="E35" i="1"/>
  <c r="E34" i="1"/>
  <c r="H62" i="1"/>
  <c r="H56" i="1"/>
  <c r="H26" i="1"/>
  <c r="H37" i="1" l="1"/>
  <c r="H30" i="1"/>
  <c r="H44" i="1"/>
  <c r="H46" i="1" l="1"/>
</calcChain>
</file>

<file path=xl/sharedStrings.xml><?xml version="1.0" encoding="utf-8"?>
<sst xmlns="http://schemas.openxmlformats.org/spreadsheetml/2006/main" count="122" uniqueCount="93">
  <si>
    <t>Niederschlagsfläche</t>
  </si>
  <si>
    <t>Betankungsfläche</t>
  </si>
  <si>
    <t xml:space="preserve"> m²</t>
  </si>
  <si>
    <t>Hofflächen</t>
  </si>
  <si>
    <t>Instandhaltungs- und Waschplätze</t>
  </si>
  <si>
    <t>Lager-, Abstell-, Schrottplätze</t>
  </si>
  <si>
    <t>Arbeitsgruben, Hebebühnen</t>
  </si>
  <si>
    <t>sonstige Flächen</t>
  </si>
  <si>
    <t xml:space="preserve"> l/s</t>
  </si>
  <si>
    <t>Ventile R 1/2" (DN 15) à 0,5 l/s</t>
  </si>
  <si>
    <t>Ventile R 3/4" (DN 20) à 1,0 l/s</t>
  </si>
  <si>
    <t>Ventile R 1" (DN 25) à 1,7 l/s</t>
  </si>
  <si>
    <t>ergibt Summe Qs1</t>
  </si>
  <si>
    <t>Fahrzeugwaschanlagen</t>
  </si>
  <si>
    <t>Waschstände/Waschbahnen</t>
  </si>
  <si>
    <t>ergibt Summe Qs2</t>
  </si>
  <si>
    <t>Reinigungsgeräte</t>
  </si>
  <si>
    <t>Einzelnes HD-Gerät</t>
  </si>
  <si>
    <t>weitere HD-Geräte</t>
  </si>
  <si>
    <t>ergibt Summe Qs3</t>
  </si>
  <si>
    <t>Abscheiderkombination</t>
  </si>
  <si>
    <t>Otto-, Dieselkraftstoff, Heizöl</t>
  </si>
  <si>
    <t>bis 0,90 [g/cm³]</t>
  </si>
  <si>
    <t>Motorenöle, Hydrauliköle</t>
  </si>
  <si>
    <t>Getriebeöle, Schmierstoffe</t>
  </si>
  <si>
    <t>bis 0,95 [g/cm³]</t>
  </si>
  <si>
    <t>bis 0,85 [g/cm³]</t>
  </si>
  <si>
    <t>Dichtefaktor [fd]</t>
  </si>
  <si>
    <t>=</t>
  </si>
  <si>
    <t>Qr</t>
  </si>
  <si>
    <t>i x A x Y =</t>
  </si>
  <si>
    <t>Regenwasserabfluss [Qr]</t>
  </si>
  <si>
    <t>1.1</t>
  </si>
  <si>
    <t>i</t>
  </si>
  <si>
    <t>A</t>
  </si>
  <si>
    <t>örtliche Regenspende</t>
  </si>
  <si>
    <t>Y</t>
  </si>
  <si>
    <t>einheitenloser Abflussbeiwert, kann mit 1 angenommen werden</t>
  </si>
  <si>
    <t>1.2</t>
  </si>
  <si>
    <t>Schmutzwasserabfluss [Qs]</t>
  </si>
  <si>
    <t>Qs1</t>
  </si>
  <si>
    <t>Auslaufventile/Zapfstellen</t>
  </si>
  <si>
    <t>Qs2</t>
  </si>
  <si>
    <t>Qs3</t>
  </si>
  <si>
    <t>Qs</t>
  </si>
  <si>
    <t>Qs1 + Qs2 + Qs3 =</t>
  </si>
  <si>
    <t>1.3</t>
  </si>
  <si>
    <t>Regen- und Schmutzwasserabfluss / getrennte Bemessung</t>
  </si>
  <si>
    <t>gleichzeitiger Anfall</t>
  </si>
  <si>
    <t>getrennter Anfall</t>
  </si>
  <si>
    <t>1.4</t>
  </si>
  <si>
    <t>fd</t>
  </si>
  <si>
    <t>1.5</t>
  </si>
  <si>
    <t>FAME-Faktor [ff]</t>
  </si>
  <si>
    <t>FAME-Anteil Cfame % (VIV)</t>
  </si>
  <si>
    <r>
      <t xml:space="preserve">0 &lt; C </t>
    </r>
    <r>
      <rPr>
        <sz val="11"/>
        <color theme="1"/>
        <rFont val="Calibri"/>
        <family val="2"/>
      </rPr>
      <t>≤ 5</t>
    </r>
  </si>
  <si>
    <t>ergibt Fläche</t>
  </si>
  <si>
    <t>5 &lt; C ≤ 10</t>
  </si>
  <si>
    <t>C &gt; 10</t>
  </si>
  <si>
    <t>NS</t>
  </si>
  <si>
    <t>l/(s x ha)</t>
  </si>
  <si>
    <t>(Qr + 2 x Qs) x fd x ff =</t>
  </si>
  <si>
    <t>l/s</t>
  </si>
  <si>
    <t>gewählte Nenngröße</t>
  </si>
  <si>
    <t>Schlammanfall</t>
  </si>
  <si>
    <t>geringer Schlammanfall</t>
  </si>
  <si>
    <t>mittlerer Schlammanfall</t>
  </si>
  <si>
    <t>großer Schlammanfall</t>
  </si>
  <si>
    <t>gewählter Faktor</t>
  </si>
  <si>
    <t>V</t>
  </si>
  <si>
    <t>(100/200/300) x Ns / fd</t>
  </si>
  <si>
    <t>l</t>
  </si>
  <si>
    <t>gewähltes Volumen</t>
  </si>
  <si>
    <t>Mindestvolumen bei Abscheidern bis NS 3 = 600 l</t>
  </si>
  <si>
    <t>Mindestvolumen bei maschinellen Fahrzeugwaschanlagen = 5000 l</t>
  </si>
  <si>
    <t>Mindestvolumen bei Abscheidern über NS 3 bis NS 10 = 2500 l</t>
  </si>
  <si>
    <t>Nenngröße</t>
  </si>
  <si>
    <t>Schlammfangvolumen</t>
  </si>
  <si>
    <t>Standort der Anlage</t>
  </si>
  <si>
    <t>Bezeichnung</t>
  </si>
  <si>
    <t>Betreiber der Anlage</t>
  </si>
  <si>
    <t>Ansprechpartner</t>
  </si>
  <si>
    <t>Ort, Datum</t>
  </si>
  <si>
    <t>Abstellflächen für Unfallfahrzeuge</t>
  </si>
  <si>
    <t>Bemerkungen</t>
  </si>
  <si>
    <t>Anleitung zum Formular: graue Felder können bearbeitet werden, Auswahlfelder mit X, Zahlen, Text freie Eingabe (diese Zeile kann zum Drucken gelöscht werden)</t>
  </si>
  <si>
    <t>Bemessung einer Leichtflüssigkeitsabscheideranlage nach EN 858-2 / DIN 1999-100 / DIN 1999-101</t>
  </si>
  <si>
    <t>Zusammenstellung der</t>
  </si>
  <si>
    <t>Anlagenkomponenten</t>
  </si>
  <si>
    <t>nach DIN EN 858-2</t>
  </si>
  <si>
    <t>S-II-P</t>
  </si>
  <si>
    <t>S-I-P</t>
  </si>
  <si>
    <t>S-II-I-P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</si>
</sst>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FF99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49" fontId="1" fillId="0" borderId="1" xfId="0" applyNumberFormat="1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horizontal="left" vertical="center"/>
      <protection hidden="1"/>
    </xf>
    <xf numFmtId="0" fontId="0" fillId="2" borderId="0" xfId="0" applyFill="1" applyAlignment="1" applyProtection="1">
      <alignment vertical="center"/>
      <protection locked="0" hidden="1"/>
    </xf>
    <xf numFmtId="0" fontId="0" fillId="2" borderId="0" xfId="0" applyFill="1" applyProtection="1">
      <protection hidden="1"/>
    </xf>
    <xf numFmtId="0" fontId="0" fillId="0" borderId="0" xfId="0" applyAlignment="1" applyProtection="1">
      <alignment vertical="center"/>
      <protection locked="0" hidden="1"/>
    </xf>
    <xf numFmtId="49" fontId="0" fillId="0" borderId="0" xfId="0" applyNumberFormat="1" applyAlignment="1" applyProtection="1">
      <alignment horizontal="left" vertical="center"/>
      <protection hidden="1"/>
    </xf>
    <xf numFmtId="49" fontId="0" fillId="2" borderId="5" xfId="0" applyNumberForma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49" fontId="0" fillId="2" borderId="7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" fontId="0" fillId="0" borderId="0" xfId="0" applyNumberFormat="1" applyFill="1" applyBorder="1" applyAlignment="1" applyProtection="1">
      <alignment horizontal="right" vertical="center"/>
      <protection hidden="1"/>
    </xf>
    <xf numFmtId="0" fontId="0" fillId="2" borderId="7" xfId="0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1" fontId="0" fillId="0" borderId="1" xfId="0" applyNumberFormat="1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right" vertical="center"/>
      <protection hidden="1"/>
    </xf>
    <xf numFmtId="1" fontId="0" fillId="0" borderId="3" xfId="0" applyNumberFormat="1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1" fontId="0" fillId="2" borderId="5" xfId="0" applyNumberFormat="1" applyFill="1" applyBorder="1" applyAlignment="1" applyProtection="1">
      <alignment horizontal="right" vertical="center"/>
      <protection locked="0" hidden="1"/>
    </xf>
    <xf numFmtId="0" fontId="0" fillId="0" borderId="7" xfId="0" applyBorder="1" applyAlignment="1" applyProtection="1">
      <alignment vertical="center"/>
      <protection hidden="1"/>
    </xf>
    <xf numFmtId="1" fontId="0" fillId="2" borderId="7" xfId="0" applyNumberFormat="1" applyFill="1" applyBorder="1" applyAlignment="1" applyProtection="1">
      <alignment horizontal="right" vertical="center"/>
      <protection locked="0"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1" fontId="0" fillId="2" borderId="9" xfId="0" applyNumberFormat="1" applyFill="1" applyBorder="1" applyAlignment="1" applyProtection="1">
      <alignment horizontal="right" vertical="center"/>
      <protection locked="0" hidden="1"/>
    </xf>
    <xf numFmtId="0" fontId="0" fillId="0" borderId="3" xfId="0" applyBorder="1" applyAlignment="1" applyProtection="1">
      <alignment vertical="center"/>
      <protection hidden="1"/>
    </xf>
    <xf numFmtId="1" fontId="0" fillId="0" borderId="3" xfId="0" applyNumberFormat="1" applyBorder="1" applyAlignment="1" applyProtection="1">
      <alignment vertical="center"/>
      <protection hidden="1"/>
    </xf>
    <xf numFmtId="164" fontId="0" fillId="0" borderId="0" xfId="0" applyNumberFormat="1" applyBorder="1" applyAlignment="1" applyProtection="1">
      <alignment vertical="center"/>
      <protection hidden="1"/>
    </xf>
    <xf numFmtId="49" fontId="2" fillId="2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164" fontId="2" fillId="0" borderId="1" xfId="0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49" fontId="0" fillId="2" borderId="7" xfId="0" applyNumberForma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1" fontId="0" fillId="2" borderId="0" xfId="0" applyNumberFormat="1" applyFill="1" applyBorder="1" applyAlignment="1" applyProtection="1">
      <alignment horizontal="center" vertical="center"/>
      <protection locked="0" hidden="1"/>
    </xf>
    <xf numFmtId="164" fontId="0" fillId="0" borderId="5" xfId="0" applyNumberFormat="1" applyBorder="1" applyAlignment="1" applyProtection="1">
      <alignment vertical="center"/>
      <protection hidden="1"/>
    </xf>
    <xf numFmtId="1" fontId="0" fillId="2" borderId="7" xfId="0" applyNumberFormat="1" applyFill="1" applyBorder="1" applyAlignment="1" applyProtection="1">
      <alignment horizontal="center" vertical="center"/>
      <protection locked="0" hidden="1"/>
    </xf>
    <xf numFmtId="164" fontId="0" fillId="0" borderId="7" xfId="0" applyNumberFormat="1" applyBorder="1" applyAlignment="1" applyProtection="1">
      <alignment vertical="center"/>
      <protection hidden="1"/>
    </xf>
    <xf numFmtId="1" fontId="0" fillId="2" borderId="9" xfId="0" applyNumberFormat="1" applyFill="1" applyBorder="1" applyAlignment="1" applyProtection="1">
      <alignment horizontal="center" vertical="center"/>
      <protection locked="0" hidden="1"/>
    </xf>
    <xf numFmtId="164" fontId="0" fillId="0" borderId="3" xfId="0" applyNumberFormat="1" applyBorder="1" applyAlignment="1" applyProtection="1">
      <alignment vertical="center"/>
      <protection hidden="1"/>
    </xf>
    <xf numFmtId="164" fontId="0" fillId="0" borderId="0" xfId="0" applyNumberFormat="1" applyFill="1" applyBorder="1" applyAlignment="1" applyProtection="1">
      <alignment vertical="center"/>
      <protection hidden="1"/>
    </xf>
    <xf numFmtId="164" fontId="0" fillId="0" borderId="9" xfId="0" applyNumberFormat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49" fontId="0" fillId="2" borderId="9" xfId="0" applyNumberFormat="1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2" borderId="11" xfId="0" applyFill="1" applyBorder="1" applyAlignment="1" applyProtection="1">
      <alignment horizontal="center" vertical="center"/>
      <protection locked="0" hidden="1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horizontal="left"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49" fontId="1" fillId="2" borderId="9" xfId="0" applyNumberFormat="1" applyFont="1" applyFill="1" applyBorder="1" applyAlignment="1" applyProtection="1">
      <alignment horizontal="center" vertical="center"/>
      <protection hidden="1"/>
    </xf>
    <xf numFmtId="49" fontId="0" fillId="0" borderId="1" xfId="0" applyNumberForma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right"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49" fontId="0" fillId="2" borderId="5" xfId="0" applyNumberForma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2" fontId="1" fillId="0" borderId="12" xfId="0" applyNumberFormat="1" applyFont="1" applyBorder="1" applyAlignment="1" applyProtection="1">
      <alignment horizontal="right" vertical="center"/>
      <protection hidden="1"/>
    </xf>
    <xf numFmtId="1" fontId="1" fillId="2" borderId="11" xfId="0" applyNumberFormat="1" applyFont="1" applyFill="1" applyBorder="1" applyAlignment="1" applyProtection="1">
      <alignment horizontal="center" vertical="center"/>
      <protection locked="0" hidden="1"/>
    </xf>
    <xf numFmtId="1" fontId="0" fillId="2" borderId="12" xfId="0" applyNumberFormat="1" applyFill="1" applyBorder="1" applyAlignment="1" applyProtection="1">
      <alignment horizontal="center" vertical="center"/>
      <protection locked="0" hidden="1"/>
    </xf>
    <xf numFmtId="1" fontId="0" fillId="0" borderId="5" xfId="0" applyNumberFormat="1" applyBorder="1" applyAlignment="1" applyProtection="1">
      <alignment vertical="center"/>
      <protection hidden="1"/>
    </xf>
    <xf numFmtId="1" fontId="0" fillId="0" borderId="7" xfId="0" applyNumberFormat="1" applyBorder="1" applyAlignment="1" applyProtection="1">
      <alignment vertical="center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49" fontId="0" fillId="2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vertical="center"/>
      <protection hidden="1"/>
    </xf>
    <xf numFmtId="49" fontId="1" fillId="2" borderId="7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1" fontId="1" fillId="2" borderId="11" xfId="0" applyNumberFormat="1" applyFont="1" applyFill="1" applyBorder="1" applyAlignment="1" applyProtection="1">
      <alignment horizontal="center"/>
      <protection locked="0" hidden="1"/>
    </xf>
    <xf numFmtId="0" fontId="0" fillId="0" borderId="8" xfId="0" applyBorder="1" applyProtection="1">
      <protection hidden="1"/>
    </xf>
    <xf numFmtId="0" fontId="0" fillId="0" borderId="0" xfId="0" applyProtection="1">
      <protection hidden="1"/>
    </xf>
    <xf numFmtId="49" fontId="5" fillId="2" borderId="7" xfId="0" applyNumberFormat="1" applyFont="1" applyFill="1" applyBorder="1" applyAlignment="1" applyProtection="1">
      <alignment horizontal="left"/>
      <protection hidden="1"/>
    </xf>
    <xf numFmtId="0" fontId="5" fillId="0" borderId="0" xfId="0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0" xfId="0" applyFont="1" applyProtection="1">
      <protection hidden="1"/>
    </xf>
    <xf numFmtId="49" fontId="5" fillId="2" borderId="9" xfId="0" applyNumberFormat="1" applyFont="1" applyFill="1" applyBorder="1" applyAlignment="1" applyProtection="1">
      <alignment horizontal="left"/>
      <protection hidden="1"/>
    </xf>
    <xf numFmtId="0" fontId="5" fillId="0" borderId="1" xfId="0" applyFont="1" applyBorder="1" applyProtection="1">
      <protection hidden="1"/>
    </xf>
    <xf numFmtId="0" fontId="5" fillId="0" borderId="10" xfId="0" applyFont="1" applyBorder="1" applyProtection="1">
      <protection hidden="1"/>
    </xf>
    <xf numFmtId="0" fontId="0" fillId="2" borderId="0" xfId="0" applyFill="1" applyProtection="1">
      <protection locked="0" hidden="1"/>
    </xf>
    <xf numFmtId="49" fontId="0" fillId="0" borderId="0" xfId="0" applyNumberFormat="1" applyAlignment="1" applyProtection="1">
      <alignment horizontal="left"/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vertical="center"/>
      <protection hidden="1"/>
    </xf>
    <xf numFmtId="49" fontId="7" fillId="0" borderId="0" xfId="0" applyNumberFormat="1" applyFont="1" applyAlignment="1" applyProtection="1">
      <alignment horizontal="left" vertical="center"/>
      <protection locked="0" hidden="1"/>
    </xf>
    <xf numFmtId="0" fontId="7" fillId="0" borderId="0" xfId="0" applyFont="1" applyAlignment="1" applyProtection="1">
      <alignment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00"/>
      <color rgb="FFD6A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0</xdr:rowOff>
    </xdr:from>
    <xdr:to>
      <xdr:col>9</xdr:col>
      <xdr:colOff>9525</xdr:colOff>
      <xdr:row>1</xdr:row>
      <xdr:rowOff>188667</xdr:rowOff>
    </xdr:to>
    <xdr:pic>
      <xdr:nvPicPr>
        <xdr:cNvPr id="2" name="Grafi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0"/>
          <a:ext cx="1238250" cy="379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7"/>
  <sheetViews>
    <sheetView tabSelected="1" topLeftCell="A34" workbookViewId="0">
      <selection activeCell="H66" sqref="H66"/>
    </sheetView>
  </sheetViews>
  <sheetFormatPr baseColWidth="10" defaultRowHeight="15" x14ac:dyDescent="0.25"/>
  <cols>
    <col min="1" max="1" width="5.140625" style="119" customWidth="1"/>
    <col min="2" max="2" width="24.85546875" style="110" customWidth="1"/>
    <col min="3" max="3" width="3.5703125" style="110" customWidth="1"/>
    <col min="4" max="4" width="32.28515625" style="110" customWidth="1"/>
    <col min="5" max="5" width="8.28515625" style="110" customWidth="1"/>
    <col min="6" max="6" width="7.5703125" style="110" customWidth="1"/>
    <col min="7" max="9" width="9.28515625" style="110" customWidth="1"/>
    <col min="10" max="258" width="11.42578125" style="110"/>
    <col min="259" max="259" width="20" style="110" customWidth="1"/>
    <col min="260" max="260" width="3.5703125" style="110" customWidth="1"/>
    <col min="261" max="261" width="29.7109375" style="110" customWidth="1"/>
    <col min="262" max="262" width="8.28515625" style="110" customWidth="1"/>
    <col min="263" max="263" width="7.5703125" style="110" customWidth="1"/>
    <col min="264" max="264" width="7.85546875" style="110" customWidth="1"/>
    <col min="265" max="265" width="8.140625" style="110" customWidth="1"/>
    <col min="266" max="514" width="11.42578125" style="110"/>
    <col min="515" max="515" width="20" style="110" customWidth="1"/>
    <col min="516" max="516" width="3.5703125" style="110" customWidth="1"/>
    <col min="517" max="517" width="29.7109375" style="110" customWidth="1"/>
    <col min="518" max="518" width="8.28515625" style="110" customWidth="1"/>
    <col min="519" max="519" width="7.5703125" style="110" customWidth="1"/>
    <col min="520" max="520" width="7.85546875" style="110" customWidth="1"/>
    <col min="521" max="521" width="8.140625" style="110" customWidth="1"/>
    <col min="522" max="770" width="11.42578125" style="110"/>
    <col min="771" max="771" width="20" style="110" customWidth="1"/>
    <col min="772" max="772" width="3.5703125" style="110" customWidth="1"/>
    <col min="773" max="773" width="29.7109375" style="110" customWidth="1"/>
    <col min="774" max="774" width="8.28515625" style="110" customWidth="1"/>
    <col min="775" max="775" width="7.5703125" style="110" customWidth="1"/>
    <col min="776" max="776" width="7.85546875" style="110" customWidth="1"/>
    <col min="777" max="777" width="8.140625" style="110" customWidth="1"/>
    <col min="778" max="1026" width="11.42578125" style="110"/>
    <col min="1027" max="1027" width="20" style="110" customWidth="1"/>
    <col min="1028" max="1028" width="3.5703125" style="110" customWidth="1"/>
    <col min="1029" max="1029" width="29.7109375" style="110" customWidth="1"/>
    <col min="1030" max="1030" width="8.28515625" style="110" customWidth="1"/>
    <col min="1031" max="1031" width="7.5703125" style="110" customWidth="1"/>
    <col min="1032" max="1032" width="7.85546875" style="110" customWidth="1"/>
    <col min="1033" max="1033" width="8.140625" style="110" customWidth="1"/>
    <col min="1034" max="1282" width="11.42578125" style="110"/>
    <col min="1283" max="1283" width="20" style="110" customWidth="1"/>
    <col min="1284" max="1284" width="3.5703125" style="110" customWidth="1"/>
    <col min="1285" max="1285" width="29.7109375" style="110" customWidth="1"/>
    <col min="1286" max="1286" width="8.28515625" style="110" customWidth="1"/>
    <col min="1287" max="1287" width="7.5703125" style="110" customWidth="1"/>
    <col min="1288" max="1288" width="7.85546875" style="110" customWidth="1"/>
    <col min="1289" max="1289" width="8.140625" style="110" customWidth="1"/>
    <col min="1290" max="1538" width="11.42578125" style="110"/>
    <col min="1539" max="1539" width="20" style="110" customWidth="1"/>
    <col min="1540" max="1540" width="3.5703125" style="110" customWidth="1"/>
    <col min="1541" max="1541" width="29.7109375" style="110" customWidth="1"/>
    <col min="1542" max="1542" width="8.28515625" style="110" customWidth="1"/>
    <col min="1543" max="1543" width="7.5703125" style="110" customWidth="1"/>
    <col min="1544" max="1544" width="7.85546875" style="110" customWidth="1"/>
    <col min="1545" max="1545" width="8.140625" style="110" customWidth="1"/>
    <col min="1546" max="1794" width="11.42578125" style="110"/>
    <col min="1795" max="1795" width="20" style="110" customWidth="1"/>
    <col min="1796" max="1796" width="3.5703125" style="110" customWidth="1"/>
    <col min="1797" max="1797" width="29.7109375" style="110" customWidth="1"/>
    <col min="1798" max="1798" width="8.28515625" style="110" customWidth="1"/>
    <col min="1799" max="1799" width="7.5703125" style="110" customWidth="1"/>
    <col min="1800" max="1800" width="7.85546875" style="110" customWidth="1"/>
    <col min="1801" max="1801" width="8.140625" style="110" customWidth="1"/>
    <col min="1802" max="2050" width="11.42578125" style="110"/>
    <col min="2051" max="2051" width="20" style="110" customWidth="1"/>
    <col min="2052" max="2052" width="3.5703125" style="110" customWidth="1"/>
    <col min="2053" max="2053" width="29.7109375" style="110" customWidth="1"/>
    <col min="2054" max="2054" width="8.28515625" style="110" customWidth="1"/>
    <col min="2055" max="2055" width="7.5703125" style="110" customWidth="1"/>
    <col min="2056" max="2056" width="7.85546875" style="110" customWidth="1"/>
    <col min="2057" max="2057" width="8.140625" style="110" customWidth="1"/>
    <col min="2058" max="2306" width="11.42578125" style="110"/>
    <col min="2307" max="2307" width="20" style="110" customWidth="1"/>
    <col min="2308" max="2308" width="3.5703125" style="110" customWidth="1"/>
    <col min="2309" max="2309" width="29.7109375" style="110" customWidth="1"/>
    <col min="2310" max="2310" width="8.28515625" style="110" customWidth="1"/>
    <col min="2311" max="2311" width="7.5703125" style="110" customWidth="1"/>
    <col min="2312" max="2312" width="7.85546875" style="110" customWidth="1"/>
    <col min="2313" max="2313" width="8.140625" style="110" customWidth="1"/>
    <col min="2314" max="2562" width="11.42578125" style="110"/>
    <col min="2563" max="2563" width="20" style="110" customWidth="1"/>
    <col min="2564" max="2564" width="3.5703125" style="110" customWidth="1"/>
    <col min="2565" max="2565" width="29.7109375" style="110" customWidth="1"/>
    <col min="2566" max="2566" width="8.28515625" style="110" customWidth="1"/>
    <col min="2567" max="2567" width="7.5703125" style="110" customWidth="1"/>
    <col min="2568" max="2568" width="7.85546875" style="110" customWidth="1"/>
    <col min="2569" max="2569" width="8.140625" style="110" customWidth="1"/>
    <col min="2570" max="2818" width="11.42578125" style="110"/>
    <col min="2819" max="2819" width="20" style="110" customWidth="1"/>
    <col min="2820" max="2820" width="3.5703125" style="110" customWidth="1"/>
    <col min="2821" max="2821" width="29.7109375" style="110" customWidth="1"/>
    <col min="2822" max="2822" width="8.28515625" style="110" customWidth="1"/>
    <col min="2823" max="2823" width="7.5703125" style="110" customWidth="1"/>
    <col min="2824" max="2824" width="7.85546875" style="110" customWidth="1"/>
    <col min="2825" max="2825" width="8.140625" style="110" customWidth="1"/>
    <col min="2826" max="3074" width="11.42578125" style="110"/>
    <col min="3075" max="3075" width="20" style="110" customWidth="1"/>
    <col min="3076" max="3076" width="3.5703125" style="110" customWidth="1"/>
    <col min="3077" max="3077" width="29.7109375" style="110" customWidth="1"/>
    <col min="3078" max="3078" width="8.28515625" style="110" customWidth="1"/>
    <col min="3079" max="3079" width="7.5703125" style="110" customWidth="1"/>
    <col min="3080" max="3080" width="7.85546875" style="110" customWidth="1"/>
    <col min="3081" max="3081" width="8.140625" style="110" customWidth="1"/>
    <col min="3082" max="3330" width="11.42578125" style="110"/>
    <col min="3331" max="3331" width="20" style="110" customWidth="1"/>
    <col min="3332" max="3332" width="3.5703125" style="110" customWidth="1"/>
    <col min="3333" max="3333" width="29.7109375" style="110" customWidth="1"/>
    <col min="3334" max="3334" width="8.28515625" style="110" customWidth="1"/>
    <col min="3335" max="3335" width="7.5703125" style="110" customWidth="1"/>
    <col min="3336" max="3336" width="7.85546875" style="110" customWidth="1"/>
    <col min="3337" max="3337" width="8.140625" style="110" customWidth="1"/>
    <col min="3338" max="3586" width="11.42578125" style="110"/>
    <col min="3587" max="3587" width="20" style="110" customWidth="1"/>
    <col min="3588" max="3588" width="3.5703125" style="110" customWidth="1"/>
    <col min="3589" max="3589" width="29.7109375" style="110" customWidth="1"/>
    <col min="3590" max="3590" width="8.28515625" style="110" customWidth="1"/>
    <col min="3591" max="3591" width="7.5703125" style="110" customWidth="1"/>
    <col min="3592" max="3592" width="7.85546875" style="110" customWidth="1"/>
    <col min="3593" max="3593" width="8.140625" style="110" customWidth="1"/>
    <col min="3594" max="3842" width="11.42578125" style="110"/>
    <col min="3843" max="3843" width="20" style="110" customWidth="1"/>
    <col min="3844" max="3844" width="3.5703125" style="110" customWidth="1"/>
    <col min="3845" max="3845" width="29.7109375" style="110" customWidth="1"/>
    <col min="3846" max="3846" width="8.28515625" style="110" customWidth="1"/>
    <col min="3847" max="3847" width="7.5703125" style="110" customWidth="1"/>
    <col min="3848" max="3848" width="7.85546875" style="110" customWidth="1"/>
    <col min="3849" max="3849" width="8.140625" style="110" customWidth="1"/>
    <col min="3850" max="4098" width="11.42578125" style="110"/>
    <col min="4099" max="4099" width="20" style="110" customWidth="1"/>
    <col min="4100" max="4100" width="3.5703125" style="110" customWidth="1"/>
    <col min="4101" max="4101" width="29.7109375" style="110" customWidth="1"/>
    <col min="4102" max="4102" width="8.28515625" style="110" customWidth="1"/>
    <col min="4103" max="4103" width="7.5703125" style="110" customWidth="1"/>
    <col min="4104" max="4104" width="7.85546875" style="110" customWidth="1"/>
    <col min="4105" max="4105" width="8.140625" style="110" customWidth="1"/>
    <col min="4106" max="4354" width="11.42578125" style="110"/>
    <col min="4355" max="4355" width="20" style="110" customWidth="1"/>
    <col min="4356" max="4356" width="3.5703125" style="110" customWidth="1"/>
    <col min="4357" max="4357" width="29.7109375" style="110" customWidth="1"/>
    <col min="4358" max="4358" width="8.28515625" style="110" customWidth="1"/>
    <col min="4359" max="4359" width="7.5703125" style="110" customWidth="1"/>
    <col min="4360" max="4360" width="7.85546875" style="110" customWidth="1"/>
    <col min="4361" max="4361" width="8.140625" style="110" customWidth="1"/>
    <col min="4362" max="4610" width="11.42578125" style="110"/>
    <col min="4611" max="4611" width="20" style="110" customWidth="1"/>
    <col min="4612" max="4612" width="3.5703125" style="110" customWidth="1"/>
    <col min="4613" max="4613" width="29.7109375" style="110" customWidth="1"/>
    <col min="4614" max="4614" width="8.28515625" style="110" customWidth="1"/>
    <col min="4615" max="4615" width="7.5703125" style="110" customWidth="1"/>
    <col min="4616" max="4616" width="7.85546875" style="110" customWidth="1"/>
    <col min="4617" max="4617" width="8.140625" style="110" customWidth="1"/>
    <col min="4618" max="4866" width="11.42578125" style="110"/>
    <col min="4867" max="4867" width="20" style="110" customWidth="1"/>
    <col min="4868" max="4868" width="3.5703125" style="110" customWidth="1"/>
    <col min="4869" max="4869" width="29.7109375" style="110" customWidth="1"/>
    <col min="4870" max="4870" width="8.28515625" style="110" customWidth="1"/>
    <col min="4871" max="4871" width="7.5703125" style="110" customWidth="1"/>
    <col min="4872" max="4872" width="7.85546875" style="110" customWidth="1"/>
    <col min="4873" max="4873" width="8.140625" style="110" customWidth="1"/>
    <col min="4874" max="5122" width="11.42578125" style="110"/>
    <col min="5123" max="5123" width="20" style="110" customWidth="1"/>
    <col min="5124" max="5124" width="3.5703125" style="110" customWidth="1"/>
    <col min="5125" max="5125" width="29.7109375" style="110" customWidth="1"/>
    <col min="5126" max="5126" width="8.28515625" style="110" customWidth="1"/>
    <col min="5127" max="5127" width="7.5703125" style="110" customWidth="1"/>
    <col min="5128" max="5128" width="7.85546875" style="110" customWidth="1"/>
    <col min="5129" max="5129" width="8.140625" style="110" customWidth="1"/>
    <col min="5130" max="5378" width="11.42578125" style="110"/>
    <col min="5379" max="5379" width="20" style="110" customWidth="1"/>
    <col min="5380" max="5380" width="3.5703125" style="110" customWidth="1"/>
    <col min="5381" max="5381" width="29.7109375" style="110" customWidth="1"/>
    <col min="5382" max="5382" width="8.28515625" style="110" customWidth="1"/>
    <col min="5383" max="5383" width="7.5703125" style="110" customWidth="1"/>
    <col min="5384" max="5384" width="7.85546875" style="110" customWidth="1"/>
    <col min="5385" max="5385" width="8.140625" style="110" customWidth="1"/>
    <col min="5386" max="5634" width="11.42578125" style="110"/>
    <col min="5635" max="5635" width="20" style="110" customWidth="1"/>
    <col min="5636" max="5636" width="3.5703125" style="110" customWidth="1"/>
    <col min="5637" max="5637" width="29.7109375" style="110" customWidth="1"/>
    <col min="5638" max="5638" width="8.28515625" style="110" customWidth="1"/>
    <col min="5639" max="5639" width="7.5703125" style="110" customWidth="1"/>
    <col min="5640" max="5640" width="7.85546875" style="110" customWidth="1"/>
    <col min="5641" max="5641" width="8.140625" style="110" customWidth="1"/>
    <col min="5642" max="5890" width="11.42578125" style="110"/>
    <col min="5891" max="5891" width="20" style="110" customWidth="1"/>
    <col min="5892" max="5892" width="3.5703125" style="110" customWidth="1"/>
    <col min="5893" max="5893" width="29.7109375" style="110" customWidth="1"/>
    <col min="5894" max="5894" width="8.28515625" style="110" customWidth="1"/>
    <col min="5895" max="5895" width="7.5703125" style="110" customWidth="1"/>
    <col min="5896" max="5896" width="7.85546875" style="110" customWidth="1"/>
    <col min="5897" max="5897" width="8.140625" style="110" customWidth="1"/>
    <col min="5898" max="6146" width="11.42578125" style="110"/>
    <col min="6147" max="6147" width="20" style="110" customWidth="1"/>
    <col min="6148" max="6148" width="3.5703125" style="110" customWidth="1"/>
    <col min="6149" max="6149" width="29.7109375" style="110" customWidth="1"/>
    <col min="6150" max="6150" width="8.28515625" style="110" customWidth="1"/>
    <col min="6151" max="6151" width="7.5703125" style="110" customWidth="1"/>
    <col min="6152" max="6152" width="7.85546875" style="110" customWidth="1"/>
    <col min="6153" max="6153" width="8.140625" style="110" customWidth="1"/>
    <col min="6154" max="6402" width="11.42578125" style="110"/>
    <col min="6403" max="6403" width="20" style="110" customWidth="1"/>
    <col min="6404" max="6404" width="3.5703125" style="110" customWidth="1"/>
    <col min="6405" max="6405" width="29.7109375" style="110" customWidth="1"/>
    <col min="6406" max="6406" width="8.28515625" style="110" customWidth="1"/>
    <col min="6407" max="6407" width="7.5703125" style="110" customWidth="1"/>
    <col min="6408" max="6408" width="7.85546875" style="110" customWidth="1"/>
    <col min="6409" max="6409" width="8.140625" style="110" customWidth="1"/>
    <col min="6410" max="6658" width="11.42578125" style="110"/>
    <col min="6659" max="6659" width="20" style="110" customWidth="1"/>
    <col min="6660" max="6660" width="3.5703125" style="110" customWidth="1"/>
    <col min="6661" max="6661" width="29.7109375" style="110" customWidth="1"/>
    <col min="6662" max="6662" width="8.28515625" style="110" customWidth="1"/>
    <col min="6663" max="6663" width="7.5703125" style="110" customWidth="1"/>
    <col min="6664" max="6664" width="7.85546875" style="110" customWidth="1"/>
    <col min="6665" max="6665" width="8.140625" style="110" customWidth="1"/>
    <col min="6666" max="6914" width="11.42578125" style="110"/>
    <col min="6915" max="6915" width="20" style="110" customWidth="1"/>
    <col min="6916" max="6916" width="3.5703125" style="110" customWidth="1"/>
    <col min="6917" max="6917" width="29.7109375" style="110" customWidth="1"/>
    <col min="6918" max="6918" width="8.28515625" style="110" customWidth="1"/>
    <col min="6919" max="6919" width="7.5703125" style="110" customWidth="1"/>
    <col min="6920" max="6920" width="7.85546875" style="110" customWidth="1"/>
    <col min="6921" max="6921" width="8.140625" style="110" customWidth="1"/>
    <col min="6922" max="7170" width="11.42578125" style="110"/>
    <col min="7171" max="7171" width="20" style="110" customWidth="1"/>
    <col min="7172" max="7172" width="3.5703125" style="110" customWidth="1"/>
    <col min="7173" max="7173" width="29.7109375" style="110" customWidth="1"/>
    <col min="7174" max="7174" width="8.28515625" style="110" customWidth="1"/>
    <col min="7175" max="7175" width="7.5703125" style="110" customWidth="1"/>
    <col min="7176" max="7176" width="7.85546875" style="110" customWidth="1"/>
    <col min="7177" max="7177" width="8.140625" style="110" customWidth="1"/>
    <col min="7178" max="7426" width="11.42578125" style="110"/>
    <col min="7427" max="7427" width="20" style="110" customWidth="1"/>
    <col min="7428" max="7428" width="3.5703125" style="110" customWidth="1"/>
    <col min="7429" max="7429" width="29.7109375" style="110" customWidth="1"/>
    <col min="7430" max="7430" width="8.28515625" style="110" customWidth="1"/>
    <col min="7431" max="7431" width="7.5703125" style="110" customWidth="1"/>
    <col min="7432" max="7432" width="7.85546875" style="110" customWidth="1"/>
    <col min="7433" max="7433" width="8.140625" style="110" customWidth="1"/>
    <col min="7434" max="7682" width="11.42578125" style="110"/>
    <col min="7683" max="7683" width="20" style="110" customWidth="1"/>
    <col min="7684" max="7684" width="3.5703125" style="110" customWidth="1"/>
    <col min="7685" max="7685" width="29.7109375" style="110" customWidth="1"/>
    <col min="7686" max="7686" width="8.28515625" style="110" customWidth="1"/>
    <col min="7687" max="7687" width="7.5703125" style="110" customWidth="1"/>
    <col min="7688" max="7688" width="7.85546875" style="110" customWidth="1"/>
    <col min="7689" max="7689" width="8.140625" style="110" customWidth="1"/>
    <col min="7690" max="7938" width="11.42578125" style="110"/>
    <col min="7939" max="7939" width="20" style="110" customWidth="1"/>
    <col min="7940" max="7940" width="3.5703125" style="110" customWidth="1"/>
    <col min="7941" max="7941" width="29.7109375" style="110" customWidth="1"/>
    <col min="7942" max="7942" width="8.28515625" style="110" customWidth="1"/>
    <col min="7943" max="7943" width="7.5703125" style="110" customWidth="1"/>
    <col min="7944" max="7944" width="7.85546875" style="110" customWidth="1"/>
    <col min="7945" max="7945" width="8.140625" style="110" customWidth="1"/>
    <col min="7946" max="8194" width="11.42578125" style="110"/>
    <col min="8195" max="8195" width="20" style="110" customWidth="1"/>
    <col min="8196" max="8196" width="3.5703125" style="110" customWidth="1"/>
    <col min="8197" max="8197" width="29.7109375" style="110" customWidth="1"/>
    <col min="8198" max="8198" width="8.28515625" style="110" customWidth="1"/>
    <col min="8199" max="8199" width="7.5703125" style="110" customWidth="1"/>
    <col min="8200" max="8200" width="7.85546875" style="110" customWidth="1"/>
    <col min="8201" max="8201" width="8.140625" style="110" customWidth="1"/>
    <col min="8202" max="8450" width="11.42578125" style="110"/>
    <col min="8451" max="8451" width="20" style="110" customWidth="1"/>
    <col min="8452" max="8452" width="3.5703125" style="110" customWidth="1"/>
    <col min="8453" max="8453" width="29.7109375" style="110" customWidth="1"/>
    <col min="8454" max="8454" width="8.28515625" style="110" customWidth="1"/>
    <col min="8455" max="8455" width="7.5703125" style="110" customWidth="1"/>
    <col min="8456" max="8456" width="7.85546875" style="110" customWidth="1"/>
    <col min="8457" max="8457" width="8.140625" style="110" customWidth="1"/>
    <col min="8458" max="8706" width="11.42578125" style="110"/>
    <col min="8707" max="8707" width="20" style="110" customWidth="1"/>
    <col min="8708" max="8708" width="3.5703125" style="110" customWidth="1"/>
    <col min="8709" max="8709" width="29.7109375" style="110" customWidth="1"/>
    <col min="8710" max="8710" width="8.28515625" style="110" customWidth="1"/>
    <col min="8711" max="8711" width="7.5703125" style="110" customWidth="1"/>
    <col min="8712" max="8712" width="7.85546875" style="110" customWidth="1"/>
    <col min="8713" max="8713" width="8.140625" style="110" customWidth="1"/>
    <col min="8714" max="8962" width="11.42578125" style="110"/>
    <col min="8963" max="8963" width="20" style="110" customWidth="1"/>
    <col min="8964" max="8964" width="3.5703125" style="110" customWidth="1"/>
    <col min="8965" max="8965" width="29.7109375" style="110" customWidth="1"/>
    <col min="8966" max="8966" width="8.28515625" style="110" customWidth="1"/>
    <col min="8967" max="8967" width="7.5703125" style="110" customWidth="1"/>
    <col min="8968" max="8968" width="7.85546875" style="110" customWidth="1"/>
    <col min="8969" max="8969" width="8.140625" style="110" customWidth="1"/>
    <col min="8970" max="9218" width="11.42578125" style="110"/>
    <col min="9219" max="9219" width="20" style="110" customWidth="1"/>
    <col min="9220" max="9220" width="3.5703125" style="110" customWidth="1"/>
    <col min="9221" max="9221" width="29.7109375" style="110" customWidth="1"/>
    <col min="9222" max="9222" width="8.28515625" style="110" customWidth="1"/>
    <col min="9223" max="9223" width="7.5703125" style="110" customWidth="1"/>
    <col min="9224" max="9224" width="7.85546875" style="110" customWidth="1"/>
    <col min="9225" max="9225" width="8.140625" style="110" customWidth="1"/>
    <col min="9226" max="9474" width="11.42578125" style="110"/>
    <col min="9475" max="9475" width="20" style="110" customWidth="1"/>
    <col min="9476" max="9476" width="3.5703125" style="110" customWidth="1"/>
    <col min="9477" max="9477" width="29.7109375" style="110" customWidth="1"/>
    <col min="9478" max="9478" width="8.28515625" style="110" customWidth="1"/>
    <col min="9479" max="9479" width="7.5703125" style="110" customWidth="1"/>
    <col min="9480" max="9480" width="7.85546875" style="110" customWidth="1"/>
    <col min="9481" max="9481" width="8.140625" style="110" customWidth="1"/>
    <col min="9482" max="9730" width="11.42578125" style="110"/>
    <col min="9731" max="9731" width="20" style="110" customWidth="1"/>
    <col min="9732" max="9732" width="3.5703125" style="110" customWidth="1"/>
    <col min="9733" max="9733" width="29.7109375" style="110" customWidth="1"/>
    <col min="9734" max="9734" width="8.28515625" style="110" customWidth="1"/>
    <col min="9735" max="9735" width="7.5703125" style="110" customWidth="1"/>
    <col min="9736" max="9736" width="7.85546875" style="110" customWidth="1"/>
    <col min="9737" max="9737" width="8.140625" style="110" customWidth="1"/>
    <col min="9738" max="9986" width="11.42578125" style="110"/>
    <col min="9987" max="9987" width="20" style="110" customWidth="1"/>
    <col min="9988" max="9988" width="3.5703125" style="110" customWidth="1"/>
    <col min="9989" max="9989" width="29.7109375" style="110" customWidth="1"/>
    <col min="9990" max="9990" width="8.28515625" style="110" customWidth="1"/>
    <col min="9991" max="9991" width="7.5703125" style="110" customWidth="1"/>
    <col min="9992" max="9992" width="7.85546875" style="110" customWidth="1"/>
    <col min="9993" max="9993" width="8.140625" style="110" customWidth="1"/>
    <col min="9994" max="10242" width="11.42578125" style="110"/>
    <col min="10243" max="10243" width="20" style="110" customWidth="1"/>
    <col min="10244" max="10244" width="3.5703125" style="110" customWidth="1"/>
    <col min="10245" max="10245" width="29.7109375" style="110" customWidth="1"/>
    <col min="10246" max="10246" width="8.28515625" style="110" customWidth="1"/>
    <col min="10247" max="10247" width="7.5703125" style="110" customWidth="1"/>
    <col min="10248" max="10248" width="7.85546875" style="110" customWidth="1"/>
    <col min="10249" max="10249" width="8.140625" style="110" customWidth="1"/>
    <col min="10250" max="10498" width="11.42578125" style="110"/>
    <col min="10499" max="10499" width="20" style="110" customWidth="1"/>
    <col min="10500" max="10500" width="3.5703125" style="110" customWidth="1"/>
    <col min="10501" max="10501" width="29.7109375" style="110" customWidth="1"/>
    <col min="10502" max="10502" width="8.28515625" style="110" customWidth="1"/>
    <col min="10503" max="10503" width="7.5703125" style="110" customWidth="1"/>
    <col min="10504" max="10504" width="7.85546875" style="110" customWidth="1"/>
    <col min="10505" max="10505" width="8.140625" style="110" customWidth="1"/>
    <col min="10506" max="10754" width="11.42578125" style="110"/>
    <col min="10755" max="10755" width="20" style="110" customWidth="1"/>
    <col min="10756" max="10756" width="3.5703125" style="110" customWidth="1"/>
    <col min="10757" max="10757" width="29.7109375" style="110" customWidth="1"/>
    <col min="10758" max="10758" width="8.28515625" style="110" customWidth="1"/>
    <col min="10759" max="10759" width="7.5703125" style="110" customWidth="1"/>
    <col min="10760" max="10760" width="7.85546875" style="110" customWidth="1"/>
    <col min="10761" max="10761" width="8.140625" style="110" customWidth="1"/>
    <col min="10762" max="11010" width="11.42578125" style="110"/>
    <col min="11011" max="11011" width="20" style="110" customWidth="1"/>
    <col min="11012" max="11012" width="3.5703125" style="110" customWidth="1"/>
    <col min="11013" max="11013" width="29.7109375" style="110" customWidth="1"/>
    <col min="11014" max="11014" width="8.28515625" style="110" customWidth="1"/>
    <col min="11015" max="11015" width="7.5703125" style="110" customWidth="1"/>
    <col min="11016" max="11016" width="7.85546875" style="110" customWidth="1"/>
    <col min="11017" max="11017" width="8.140625" style="110" customWidth="1"/>
    <col min="11018" max="11266" width="11.42578125" style="110"/>
    <col min="11267" max="11267" width="20" style="110" customWidth="1"/>
    <col min="11268" max="11268" width="3.5703125" style="110" customWidth="1"/>
    <col min="11269" max="11269" width="29.7109375" style="110" customWidth="1"/>
    <col min="11270" max="11270" width="8.28515625" style="110" customWidth="1"/>
    <col min="11271" max="11271" width="7.5703125" style="110" customWidth="1"/>
    <col min="11272" max="11272" width="7.85546875" style="110" customWidth="1"/>
    <col min="11273" max="11273" width="8.140625" style="110" customWidth="1"/>
    <col min="11274" max="11522" width="11.42578125" style="110"/>
    <col min="11523" max="11523" width="20" style="110" customWidth="1"/>
    <col min="11524" max="11524" width="3.5703125" style="110" customWidth="1"/>
    <col min="11525" max="11525" width="29.7109375" style="110" customWidth="1"/>
    <col min="11526" max="11526" width="8.28515625" style="110" customWidth="1"/>
    <col min="11527" max="11527" width="7.5703125" style="110" customWidth="1"/>
    <col min="11528" max="11528" width="7.85546875" style="110" customWidth="1"/>
    <col min="11529" max="11529" width="8.140625" style="110" customWidth="1"/>
    <col min="11530" max="11778" width="11.42578125" style="110"/>
    <col min="11779" max="11779" width="20" style="110" customWidth="1"/>
    <col min="11780" max="11780" width="3.5703125" style="110" customWidth="1"/>
    <col min="11781" max="11781" width="29.7109375" style="110" customWidth="1"/>
    <col min="11782" max="11782" width="8.28515625" style="110" customWidth="1"/>
    <col min="11783" max="11783" width="7.5703125" style="110" customWidth="1"/>
    <col min="11784" max="11784" width="7.85546875" style="110" customWidth="1"/>
    <col min="11785" max="11785" width="8.140625" style="110" customWidth="1"/>
    <col min="11786" max="12034" width="11.42578125" style="110"/>
    <col min="12035" max="12035" width="20" style="110" customWidth="1"/>
    <col min="12036" max="12036" width="3.5703125" style="110" customWidth="1"/>
    <col min="12037" max="12037" width="29.7109375" style="110" customWidth="1"/>
    <col min="12038" max="12038" width="8.28515625" style="110" customWidth="1"/>
    <col min="12039" max="12039" width="7.5703125" style="110" customWidth="1"/>
    <col min="12040" max="12040" width="7.85546875" style="110" customWidth="1"/>
    <col min="12041" max="12041" width="8.140625" style="110" customWidth="1"/>
    <col min="12042" max="12290" width="11.42578125" style="110"/>
    <col min="12291" max="12291" width="20" style="110" customWidth="1"/>
    <col min="12292" max="12292" width="3.5703125" style="110" customWidth="1"/>
    <col min="12293" max="12293" width="29.7109375" style="110" customWidth="1"/>
    <col min="12294" max="12294" width="8.28515625" style="110" customWidth="1"/>
    <col min="12295" max="12295" width="7.5703125" style="110" customWidth="1"/>
    <col min="12296" max="12296" width="7.85546875" style="110" customWidth="1"/>
    <col min="12297" max="12297" width="8.140625" style="110" customWidth="1"/>
    <col min="12298" max="12546" width="11.42578125" style="110"/>
    <col min="12547" max="12547" width="20" style="110" customWidth="1"/>
    <col min="12548" max="12548" width="3.5703125" style="110" customWidth="1"/>
    <col min="12549" max="12549" width="29.7109375" style="110" customWidth="1"/>
    <col min="12550" max="12550" width="8.28515625" style="110" customWidth="1"/>
    <col min="12551" max="12551" width="7.5703125" style="110" customWidth="1"/>
    <col min="12552" max="12552" width="7.85546875" style="110" customWidth="1"/>
    <col min="12553" max="12553" width="8.140625" style="110" customWidth="1"/>
    <col min="12554" max="12802" width="11.42578125" style="110"/>
    <col min="12803" max="12803" width="20" style="110" customWidth="1"/>
    <col min="12804" max="12804" width="3.5703125" style="110" customWidth="1"/>
    <col min="12805" max="12805" width="29.7109375" style="110" customWidth="1"/>
    <col min="12806" max="12806" width="8.28515625" style="110" customWidth="1"/>
    <col min="12807" max="12807" width="7.5703125" style="110" customWidth="1"/>
    <col min="12808" max="12808" width="7.85546875" style="110" customWidth="1"/>
    <col min="12809" max="12809" width="8.140625" style="110" customWidth="1"/>
    <col min="12810" max="13058" width="11.42578125" style="110"/>
    <col min="13059" max="13059" width="20" style="110" customWidth="1"/>
    <col min="13060" max="13060" width="3.5703125" style="110" customWidth="1"/>
    <col min="13061" max="13061" width="29.7109375" style="110" customWidth="1"/>
    <col min="13062" max="13062" width="8.28515625" style="110" customWidth="1"/>
    <col min="13063" max="13063" width="7.5703125" style="110" customWidth="1"/>
    <col min="13064" max="13064" width="7.85546875" style="110" customWidth="1"/>
    <col min="13065" max="13065" width="8.140625" style="110" customWidth="1"/>
    <col min="13066" max="13314" width="11.42578125" style="110"/>
    <col min="13315" max="13315" width="20" style="110" customWidth="1"/>
    <col min="13316" max="13316" width="3.5703125" style="110" customWidth="1"/>
    <col min="13317" max="13317" width="29.7109375" style="110" customWidth="1"/>
    <col min="13318" max="13318" width="8.28515625" style="110" customWidth="1"/>
    <col min="13319" max="13319" width="7.5703125" style="110" customWidth="1"/>
    <col min="13320" max="13320" width="7.85546875" style="110" customWidth="1"/>
    <col min="13321" max="13321" width="8.140625" style="110" customWidth="1"/>
    <col min="13322" max="13570" width="11.42578125" style="110"/>
    <col min="13571" max="13571" width="20" style="110" customWidth="1"/>
    <col min="13572" max="13572" width="3.5703125" style="110" customWidth="1"/>
    <col min="13573" max="13573" width="29.7109375" style="110" customWidth="1"/>
    <col min="13574" max="13574" width="8.28515625" style="110" customWidth="1"/>
    <col min="13575" max="13575" width="7.5703125" style="110" customWidth="1"/>
    <col min="13576" max="13576" width="7.85546875" style="110" customWidth="1"/>
    <col min="13577" max="13577" width="8.140625" style="110" customWidth="1"/>
    <col min="13578" max="13826" width="11.42578125" style="110"/>
    <col min="13827" max="13827" width="20" style="110" customWidth="1"/>
    <col min="13828" max="13828" width="3.5703125" style="110" customWidth="1"/>
    <col min="13829" max="13829" width="29.7109375" style="110" customWidth="1"/>
    <col min="13830" max="13830" width="8.28515625" style="110" customWidth="1"/>
    <col min="13831" max="13831" width="7.5703125" style="110" customWidth="1"/>
    <col min="13832" max="13832" width="7.85546875" style="110" customWidth="1"/>
    <col min="13833" max="13833" width="8.140625" style="110" customWidth="1"/>
    <col min="13834" max="14082" width="11.42578125" style="110"/>
    <col min="14083" max="14083" width="20" style="110" customWidth="1"/>
    <col min="14084" max="14084" width="3.5703125" style="110" customWidth="1"/>
    <col min="14085" max="14085" width="29.7109375" style="110" customWidth="1"/>
    <col min="14086" max="14086" width="8.28515625" style="110" customWidth="1"/>
    <col min="14087" max="14087" width="7.5703125" style="110" customWidth="1"/>
    <col min="14088" max="14088" width="7.85546875" style="110" customWidth="1"/>
    <col min="14089" max="14089" width="8.140625" style="110" customWidth="1"/>
    <col min="14090" max="14338" width="11.42578125" style="110"/>
    <col min="14339" max="14339" width="20" style="110" customWidth="1"/>
    <col min="14340" max="14340" width="3.5703125" style="110" customWidth="1"/>
    <col min="14341" max="14341" width="29.7109375" style="110" customWidth="1"/>
    <col min="14342" max="14342" width="8.28515625" style="110" customWidth="1"/>
    <col min="14343" max="14343" width="7.5703125" style="110" customWidth="1"/>
    <col min="14344" max="14344" width="7.85546875" style="110" customWidth="1"/>
    <col min="14345" max="14345" width="8.140625" style="110" customWidth="1"/>
    <col min="14346" max="14594" width="11.42578125" style="110"/>
    <col min="14595" max="14595" width="20" style="110" customWidth="1"/>
    <col min="14596" max="14596" width="3.5703125" style="110" customWidth="1"/>
    <col min="14597" max="14597" width="29.7109375" style="110" customWidth="1"/>
    <col min="14598" max="14598" width="8.28515625" style="110" customWidth="1"/>
    <col min="14599" max="14599" width="7.5703125" style="110" customWidth="1"/>
    <col min="14600" max="14600" width="7.85546875" style="110" customWidth="1"/>
    <col min="14601" max="14601" width="8.140625" style="110" customWidth="1"/>
    <col min="14602" max="14850" width="11.42578125" style="110"/>
    <col min="14851" max="14851" width="20" style="110" customWidth="1"/>
    <col min="14852" max="14852" width="3.5703125" style="110" customWidth="1"/>
    <col min="14853" max="14853" width="29.7109375" style="110" customWidth="1"/>
    <col min="14854" max="14854" width="8.28515625" style="110" customWidth="1"/>
    <col min="14855" max="14855" width="7.5703125" style="110" customWidth="1"/>
    <col min="14856" max="14856" width="7.85546875" style="110" customWidth="1"/>
    <col min="14857" max="14857" width="8.140625" style="110" customWidth="1"/>
    <col min="14858" max="15106" width="11.42578125" style="110"/>
    <col min="15107" max="15107" width="20" style="110" customWidth="1"/>
    <col min="15108" max="15108" width="3.5703125" style="110" customWidth="1"/>
    <col min="15109" max="15109" width="29.7109375" style="110" customWidth="1"/>
    <col min="15110" max="15110" width="8.28515625" style="110" customWidth="1"/>
    <col min="15111" max="15111" width="7.5703125" style="110" customWidth="1"/>
    <col min="15112" max="15112" width="7.85546875" style="110" customWidth="1"/>
    <col min="15113" max="15113" width="8.140625" style="110" customWidth="1"/>
    <col min="15114" max="15362" width="11.42578125" style="110"/>
    <col min="15363" max="15363" width="20" style="110" customWidth="1"/>
    <col min="15364" max="15364" width="3.5703125" style="110" customWidth="1"/>
    <col min="15365" max="15365" width="29.7109375" style="110" customWidth="1"/>
    <col min="15366" max="15366" width="8.28515625" style="110" customWidth="1"/>
    <col min="15367" max="15367" width="7.5703125" style="110" customWidth="1"/>
    <col min="15368" max="15368" width="7.85546875" style="110" customWidth="1"/>
    <col min="15369" max="15369" width="8.140625" style="110" customWidth="1"/>
    <col min="15370" max="15618" width="11.42578125" style="110"/>
    <col min="15619" max="15619" width="20" style="110" customWidth="1"/>
    <col min="15620" max="15620" width="3.5703125" style="110" customWidth="1"/>
    <col min="15621" max="15621" width="29.7109375" style="110" customWidth="1"/>
    <col min="15622" max="15622" width="8.28515625" style="110" customWidth="1"/>
    <col min="15623" max="15623" width="7.5703125" style="110" customWidth="1"/>
    <col min="15624" max="15624" width="7.85546875" style="110" customWidth="1"/>
    <col min="15625" max="15625" width="8.140625" style="110" customWidth="1"/>
    <col min="15626" max="15874" width="11.42578125" style="110"/>
    <col min="15875" max="15875" width="20" style="110" customWidth="1"/>
    <col min="15876" max="15876" width="3.5703125" style="110" customWidth="1"/>
    <col min="15877" max="15877" width="29.7109375" style="110" customWidth="1"/>
    <col min="15878" max="15878" width="8.28515625" style="110" customWidth="1"/>
    <col min="15879" max="15879" width="7.5703125" style="110" customWidth="1"/>
    <col min="15880" max="15880" width="7.85546875" style="110" customWidth="1"/>
    <col min="15881" max="15881" width="8.140625" style="110" customWidth="1"/>
    <col min="15882" max="16130" width="11.42578125" style="110"/>
    <col min="16131" max="16131" width="20" style="110" customWidth="1"/>
    <col min="16132" max="16132" width="3.5703125" style="110" customWidth="1"/>
    <col min="16133" max="16133" width="29.7109375" style="110" customWidth="1"/>
    <col min="16134" max="16134" width="8.28515625" style="110" customWidth="1"/>
    <col min="16135" max="16135" width="7.5703125" style="110" customWidth="1"/>
    <col min="16136" max="16136" width="7.85546875" style="110" customWidth="1"/>
    <col min="16137" max="16137" width="8.140625" style="110" customWidth="1"/>
    <col min="16138" max="16384" width="11.42578125" style="110"/>
  </cols>
  <sheetData>
    <row r="2" spans="1:9" s="4" customFormat="1" ht="15" customHeight="1" x14ac:dyDescent="0.25">
      <c r="A2" s="1" t="s">
        <v>86</v>
      </c>
      <c r="B2" s="2"/>
      <c r="C2" s="3"/>
      <c r="D2" s="3"/>
      <c r="E2" s="3"/>
      <c r="F2" s="3"/>
      <c r="G2" s="3"/>
      <c r="H2" s="3"/>
      <c r="I2" s="3"/>
    </row>
    <row r="3" spans="1:9" s="4" customFormat="1" ht="15" customHeight="1" x14ac:dyDescent="0.25">
      <c r="A3" s="5"/>
      <c r="B3" s="6"/>
    </row>
    <row r="4" spans="1:9" s="4" customFormat="1" ht="20.100000000000001" customHeight="1" x14ac:dyDescent="0.25">
      <c r="A4" s="7" t="s">
        <v>80</v>
      </c>
      <c r="B4" s="6"/>
      <c r="D4" s="125"/>
      <c r="E4" s="8"/>
      <c r="F4" s="8"/>
      <c r="G4" s="8"/>
      <c r="H4" s="8"/>
      <c r="I4" s="9"/>
    </row>
    <row r="5" spans="1:9" s="4" customFormat="1" ht="20.100000000000001" customHeight="1" x14ac:dyDescent="0.25">
      <c r="A5" s="7" t="s">
        <v>79</v>
      </c>
      <c r="B5" s="6"/>
      <c r="D5" s="125"/>
      <c r="E5" s="8"/>
      <c r="F5" s="8"/>
      <c r="G5" s="8"/>
      <c r="H5" s="8"/>
      <c r="I5" s="8"/>
    </row>
    <row r="6" spans="1:9" s="4" customFormat="1" ht="20.100000000000001" customHeight="1" x14ac:dyDescent="0.25">
      <c r="A6" s="7" t="s">
        <v>78</v>
      </c>
      <c r="B6" s="6"/>
      <c r="D6" s="125"/>
      <c r="E6" s="8"/>
      <c r="F6" s="8"/>
      <c r="G6" s="8"/>
      <c r="H6" s="8"/>
      <c r="I6" s="8"/>
    </row>
    <row r="7" spans="1:9" s="4" customFormat="1" ht="20.100000000000001" customHeight="1" x14ac:dyDescent="0.25">
      <c r="A7" s="7"/>
      <c r="B7" s="6"/>
      <c r="D7" s="10"/>
      <c r="E7" s="10"/>
      <c r="F7" s="10"/>
      <c r="G7" s="10"/>
      <c r="H7" s="10"/>
      <c r="I7" s="10"/>
    </row>
    <row r="8" spans="1:9" s="4" customFormat="1" ht="20.100000000000001" customHeight="1" x14ac:dyDescent="0.25">
      <c r="A8" s="7" t="s">
        <v>81</v>
      </c>
      <c r="B8" s="6"/>
      <c r="D8" s="125"/>
      <c r="E8" s="8"/>
      <c r="F8" s="8"/>
      <c r="G8" s="8"/>
      <c r="H8" s="8"/>
      <c r="I8" s="8"/>
    </row>
    <row r="9" spans="1:9" s="4" customFormat="1" ht="20.100000000000001" customHeight="1" x14ac:dyDescent="0.25">
      <c r="A9" s="7" t="s">
        <v>82</v>
      </c>
      <c r="B9" s="6"/>
      <c r="D9" s="125"/>
      <c r="E9" s="8"/>
      <c r="F9" s="8"/>
      <c r="G9" s="8"/>
      <c r="H9" s="8"/>
      <c r="I9" s="8"/>
    </row>
    <row r="10" spans="1:9" s="4" customFormat="1" ht="15" customHeight="1" x14ac:dyDescent="0.25">
      <c r="A10" s="11"/>
    </row>
    <row r="11" spans="1:9" s="121" customFormat="1" ht="15" customHeight="1" x14ac:dyDescent="0.25">
      <c r="A11" s="122" t="s">
        <v>85</v>
      </c>
      <c r="B11" s="123"/>
      <c r="C11" s="123"/>
      <c r="D11" s="124"/>
      <c r="E11" s="123"/>
      <c r="F11" s="123"/>
      <c r="G11" s="123"/>
      <c r="H11" s="123"/>
      <c r="I11" s="123"/>
    </row>
    <row r="12" spans="1:9" s="4" customFormat="1" ht="15" customHeight="1" x14ac:dyDescent="0.25">
      <c r="A12" s="12" t="s">
        <v>32</v>
      </c>
      <c r="B12" s="13" t="s">
        <v>31</v>
      </c>
      <c r="C12" s="13"/>
      <c r="D12" s="13"/>
      <c r="E12" s="13"/>
      <c r="F12" s="13"/>
      <c r="G12" s="13"/>
      <c r="H12" s="13"/>
      <c r="I12" s="14"/>
    </row>
    <row r="13" spans="1:9" s="4" customFormat="1" ht="15" customHeight="1" x14ac:dyDescent="0.25">
      <c r="A13" s="15"/>
      <c r="B13" s="16"/>
      <c r="C13" s="16"/>
      <c r="D13" s="16"/>
      <c r="E13" s="16"/>
      <c r="F13" s="16"/>
      <c r="G13" s="16"/>
      <c r="H13" s="16"/>
      <c r="I13" s="17"/>
    </row>
    <row r="14" spans="1:9" s="4" customFormat="1" ht="15" customHeight="1" x14ac:dyDescent="0.25">
      <c r="A14" s="15" t="s">
        <v>33</v>
      </c>
      <c r="B14" s="3" t="s">
        <v>35</v>
      </c>
      <c r="C14" s="18"/>
      <c r="D14" s="19">
        <v>150</v>
      </c>
      <c r="E14" s="16"/>
      <c r="F14" s="20"/>
      <c r="G14" s="20"/>
      <c r="H14" s="21"/>
      <c r="I14" s="17"/>
    </row>
    <row r="15" spans="1:9" s="4" customFormat="1" ht="15" customHeight="1" x14ac:dyDescent="0.25">
      <c r="A15" s="15"/>
      <c r="B15" s="16"/>
      <c r="C15" s="22"/>
      <c r="D15" s="19">
        <v>200</v>
      </c>
      <c r="E15" s="16"/>
      <c r="F15" s="20"/>
      <c r="G15" s="20"/>
      <c r="H15" s="21"/>
      <c r="I15" s="17"/>
    </row>
    <row r="16" spans="1:9" s="4" customFormat="1" ht="15" customHeight="1" x14ac:dyDescent="0.25">
      <c r="A16" s="15"/>
      <c r="B16" s="16"/>
      <c r="C16" s="23"/>
      <c r="D16" s="24">
        <v>300</v>
      </c>
      <c r="E16" s="3"/>
      <c r="F16" s="25"/>
      <c r="G16" s="25"/>
      <c r="H16" s="26"/>
      <c r="I16" s="27"/>
    </row>
    <row r="17" spans="1:9" s="4" customFormat="1" ht="15" customHeight="1" x14ac:dyDescent="0.25">
      <c r="A17" s="15"/>
      <c r="B17" s="16"/>
      <c r="C17" s="16"/>
      <c r="D17" s="19"/>
      <c r="E17" s="28"/>
      <c r="F17" s="29"/>
      <c r="G17" s="29"/>
      <c r="H17" s="30" t="str">
        <f>IF(C14="X",150,(IF(C15="X",200,(IF(C16="X",300,"0")))))</f>
        <v>0</v>
      </c>
      <c r="I17" s="31" t="s">
        <v>60</v>
      </c>
    </row>
    <row r="18" spans="1:9" s="4" customFormat="1" ht="15" customHeight="1" x14ac:dyDescent="0.25">
      <c r="A18" s="15"/>
      <c r="B18" s="16"/>
      <c r="C18" s="16"/>
      <c r="D18" s="16"/>
      <c r="E18" s="16"/>
      <c r="F18" s="16"/>
      <c r="G18" s="16"/>
      <c r="H18" s="16"/>
      <c r="I18" s="17"/>
    </row>
    <row r="19" spans="1:9" s="4" customFormat="1" ht="15" customHeight="1" x14ac:dyDescent="0.25">
      <c r="A19" s="15" t="s">
        <v>34</v>
      </c>
      <c r="B19" s="3" t="s">
        <v>0</v>
      </c>
      <c r="C19" s="16"/>
      <c r="D19" s="16" t="s">
        <v>1</v>
      </c>
      <c r="E19" s="32"/>
      <c r="F19" s="14" t="s">
        <v>2</v>
      </c>
      <c r="G19" s="16"/>
      <c r="H19" s="16"/>
      <c r="I19" s="17"/>
    </row>
    <row r="20" spans="1:9" s="4" customFormat="1" ht="15" customHeight="1" x14ac:dyDescent="0.25">
      <c r="A20" s="15"/>
      <c r="B20" s="16"/>
      <c r="C20" s="33"/>
      <c r="D20" s="16" t="s">
        <v>3</v>
      </c>
      <c r="E20" s="34"/>
      <c r="F20" s="17" t="s">
        <v>2</v>
      </c>
      <c r="G20" s="16"/>
      <c r="H20" s="16"/>
      <c r="I20" s="17"/>
    </row>
    <row r="21" spans="1:9" s="4" customFormat="1" ht="15" customHeight="1" x14ac:dyDescent="0.25">
      <c r="A21" s="15"/>
      <c r="B21" s="16"/>
      <c r="C21" s="33"/>
      <c r="D21" s="16" t="s">
        <v>4</v>
      </c>
      <c r="E21" s="34"/>
      <c r="F21" s="17" t="s">
        <v>2</v>
      </c>
      <c r="G21" s="16"/>
      <c r="H21" s="16"/>
      <c r="I21" s="17"/>
    </row>
    <row r="22" spans="1:9" s="4" customFormat="1" ht="15" customHeight="1" x14ac:dyDescent="0.25">
      <c r="A22" s="15"/>
      <c r="B22" s="16"/>
      <c r="C22" s="33"/>
      <c r="D22" s="16" t="s">
        <v>5</v>
      </c>
      <c r="E22" s="34"/>
      <c r="F22" s="17" t="s">
        <v>2</v>
      </c>
      <c r="G22" s="16"/>
      <c r="H22" s="16"/>
      <c r="I22" s="17"/>
    </row>
    <row r="23" spans="1:9" s="4" customFormat="1" ht="15" customHeight="1" x14ac:dyDescent="0.25">
      <c r="A23" s="15"/>
      <c r="B23" s="16"/>
      <c r="C23" s="33"/>
      <c r="D23" s="35" t="s">
        <v>83</v>
      </c>
      <c r="E23" s="34"/>
      <c r="F23" s="17" t="s">
        <v>2</v>
      </c>
      <c r="G23" s="16"/>
      <c r="H23" s="16"/>
      <c r="I23" s="17"/>
    </row>
    <row r="24" spans="1:9" s="4" customFormat="1" ht="15" customHeight="1" x14ac:dyDescent="0.25">
      <c r="A24" s="15"/>
      <c r="B24" s="16"/>
      <c r="C24" s="33"/>
      <c r="D24" s="16" t="s">
        <v>6</v>
      </c>
      <c r="E24" s="34"/>
      <c r="F24" s="17" t="s">
        <v>2</v>
      </c>
      <c r="G24" s="16"/>
      <c r="H24" s="16"/>
      <c r="I24" s="17"/>
    </row>
    <row r="25" spans="1:9" s="4" customFormat="1" ht="15" customHeight="1" x14ac:dyDescent="0.25">
      <c r="A25" s="15"/>
      <c r="B25" s="16"/>
      <c r="C25" s="36"/>
      <c r="D25" s="27" t="s">
        <v>7</v>
      </c>
      <c r="E25" s="37"/>
      <c r="F25" s="27" t="s">
        <v>2</v>
      </c>
      <c r="G25" s="16"/>
      <c r="H25" s="16"/>
      <c r="I25" s="17"/>
    </row>
    <row r="26" spans="1:9" s="4" customFormat="1" ht="15" customHeight="1" x14ac:dyDescent="0.25">
      <c r="A26" s="15"/>
      <c r="B26" s="16"/>
      <c r="C26" s="16"/>
      <c r="D26" s="16"/>
      <c r="E26" s="28" t="s">
        <v>56</v>
      </c>
      <c r="F26" s="38"/>
      <c r="G26" s="38"/>
      <c r="H26" s="39">
        <f>SUM(E19:E25)</f>
        <v>0</v>
      </c>
      <c r="I26" s="31" t="s">
        <v>2</v>
      </c>
    </row>
    <row r="27" spans="1:9" s="4" customFormat="1" ht="15" customHeight="1" x14ac:dyDescent="0.25">
      <c r="A27" s="15"/>
      <c r="B27" s="16"/>
      <c r="C27" s="16"/>
      <c r="D27" s="16"/>
      <c r="E27" s="16"/>
      <c r="F27" s="16"/>
      <c r="G27" s="16"/>
      <c r="H27" s="40"/>
      <c r="I27" s="17"/>
    </row>
    <row r="28" spans="1:9" s="4" customFormat="1" ht="15" customHeight="1" x14ac:dyDescent="0.25">
      <c r="A28" s="15" t="s">
        <v>36</v>
      </c>
      <c r="B28" s="16" t="s">
        <v>37</v>
      </c>
      <c r="C28" s="16"/>
      <c r="D28" s="16"/>
      <c r="E28" s="16"/>
      <c r="F28" s="16"/>
      <c r="G28" s="16"/>
      <c r="H28" s="40"/>
      <c r="I28" s="17"/>
    </row>
    <row r="29" spans="1:9" s="4" customFormat="1" ht="15" customHeight="1" x14ac:dyDescent="0.25">
      <c r="A29" s="15"/>
      <c r="B29" s="16"/>
      <c r="C29" s="16"/>
      <c r="D29" s="16"/>
      <c r="E29" s="16"/>
      <c r="F29" s="16"/>
      <c r="G29" s="16"/>
      <c r="H29" s="40"/>
      <c r="I29" s="17"/>
    </row>
    <row r="30" spans="1:9" s="48" customFormat="1" ht="15" customHeight="1" x14ac:dyDescent="0.25">
      <c r="A30" s="41" t="s">
        <v>29</v>
      </c>
      <c r="B30" s="42"/>
      <c r="C30" s="43" t="s">
        <v>28</v>
      </c>
      <c r="D30" s="44" t="s">
        <v>30</v>
      </c>
      <c r="E30" s="42"/>
      <c r="F30" s="45"/>
      <c r="G30" s="45"/>
      <c r="H30" s="46">
        <f>PRODUCT(H17,H26,0.0001)</f>
        <v>0</v>
      </c>
      <c r="I30" s="47" t="s">
        <v>8</v>
      </c>
    </row>
    <row r="31" spans="1:9" s="4" customFormat="1" ht="15" customHeight="1" x14ac:dyDescent="0.25">
      <c r="A31" s="11"/>
      <c r="C31" s="49"/>
      <c r="H31" s="49"/>
    </row>
    <row r="32" spans="1:9" s="4" customFormat="1" ht="15" customHeight="1" x14ac:dyDescent="0.25">
      <c r="A32" s="12" t="s">
        <v>38</v>
      </c>
      <c r="B32" s="13" t="s">
        <v>39</v>
      </c>
      <c r="C32" s="50"/>
      <c r="D32" s="13"/>
      <c r="E32" s="13"/>
      <c r="F32" s="13"/>
      <c r="G32" s="13"/>
      <c r="H32" s="50"/>
      <c r="I32" s="14"/>
    </row>
    <row r="33" spans="1:9" s="4" customFormat="1" ht="15" customHeight="1" x14ac:dyDescent="0.25">
      <c r="A33" s="51"/>
      <c r="B33" s="16"/>
      <c r="C33" s="52"/>
      <c r="D33" s="16"/>
      <c r="E33" s="16"/>
      <c r="F33" s="16"/>
      <c r="G33" s="16"/>
      <c r="H33" s="52"/>
      <c r="I33" s="17"/>
    </row>
    <row r="34" spans="1:9" s="4" customFormat="1" ht="15" customHeight="1" x14ac:dyDescent="0.25">
      <c r="A34" s="15" t="s">
        <v>40</v>
      </c>
      <c r="B34" s="3" t="s">
        <v>41</v>
      </c>
      <c r="C34" s="53"/>
      <c r="D34" s="16" t="s">
        <v>9</v>
      </c>
      <c r="E34" s="54">
        <f>IF(C34="",0,PRODUCT(C34,0.5))</f>
        <v>0</v>
      </c>
      <c r="F34" s="14" t="s">
        <v>8</v>
      </c>
      <c r="G34" s="16"/>
      <c r="H34" s="52"/>
      <c r="I34" s="17"/>
    </row>
    <row r="35" spans="1:9" s="4" customFormat="1" ht="15" customHeight="1" x14ac:dyDescent="0.25">
      <c r="A35" s="15"/>
      <c r="B35" s="16"/>
      <c r="C35" s="55"/>
      <c r="D35" s="16" t="s">
        <v>10</v>
      </c>
      <c r="E35" s="56">
        <f>IF(C35="",0,PRODUCT(C35,1))</f>
        <v>0</v>
      </c>
      <c r="F35" s="17" t="s">
        <v>8</v>
      </c>
      <c r="G35" s="16"/>
      <c r="H35" s="52"/>
      <c r="I35" s="17"/>
    </row>
    <row r="36" spans="1:9" s="4" customFormat="1" ht="15" customHeight="1" x14ac:dyDescent="0.25">
      <c r="A36" s="15"/>
      <c r="B36" s="16"/>
      <c r="C36" s="57"/>
      <c r="D36" s="3" t="s">
        <v>11</v>
      </c>
      <c r="E36" s="56">
        <f>IF(C36="",0,PRODUCT(C36,1.7))</f>
        <v>0</v>
      </c>
      <c r="F36" s="17" t="s">
        <v>8</v>
      </c>
      <c r="G36" s="16"/>
      <c r="H36" s="52"/>
      <c r="I36" s="17"/>
    </row>
    <row r="37" spans="1:9" s="4" customFormat="1" ht="15" customHeight="1" x14ac:dyDescent="0.25">
      <c r="A37" s="15"/>
      <c r="B37" s="16"/>
      <c r="C37" s="52"/>
      <c r="D37" s="16"/>
      <c r="E37" s="28" t="s">
        <v>12</v>
      </c>
      <c r="F37" s="38"/>
      <c r="G37" s="38"/>
      <c r="H37" s="58">
        <f>SUM(E34:E36)</f>
        <v>0</v>
      </c>
      <c r="I37" s="31" t="s">
        <v>8</v>
      </c>
    </row>
    <row r="38" spans="1:9" s="4" customFormat="1" ht="15" customHeight="1" x14ac:dyDescent="0.25">
      <c r="A38" s="15" t="s">
        <v>42</v>
      </c>
      <c r="B38" s="3" t="s">
        <v>13</v>
      </c>
      <c r="C38" s="52"/>
      <c r="D38" s="16"/>
      <c r="E38" s="38"/>
      <c r="F38" s="38"/>
      <c r="G38" s="16"/>
      <c r="H38" s="59"/>
      <c r="I38" s="17"/>
    </row>
    <row r="39" spans="1:9" s="4" customFormat="1" ht="15" customHeight="1" x14ac:dyDescent="0.25">
      <c r="A39" s="15"/>
      <c r="B39" s="16"/>
      <c r="C39" s="57"/>
      <c r="D39" s="3" t="s">
        <v>14</v>
      </c>
      <c r="E39" s="60">
        <f>IF(C39="",0,SUM(C39,1))</f>
        <v>0</v>
      </c>
      <c r="F39" s="27" t="s">
        <v>8</v>
      </c>
      <c r="G39" s="36"/>
      <c r="H39" s="52"/>
      <c r="I39" s="17"/>
    </row>
    <row r="40" spans="1:9" s="4" customFormat="1" ht="15" customHeight="1" x14ac:dyDescent="0.25">
      <c r="A40" s="15"/>
      <c r="B40" s="16"/>
      <c r="C40" s="52"/>
      <c r="D40" s="16"/>
      <c r="E40" s="36" t="s">
        <v>15</v>
      </c>
      <c r="F40" s="3"/>
      <c r="G40" s="3"/>
      <c r="H40" s="58">
        <f>SUM(E39)</f>
        <v>0</v>
      </c>
      <c r="I40" s="31" t="s">
        <v>8</v>
      </c>
    </row>
    <row r="41" spans="1:9" s="4" customFormat="1" ht="15" customHeight="1" x14ac:dyDescent="0.25">
      <c r="A41" s="15"/>
      <c r="B41" s="16"/>
      <c r="C41" s="52"/>
      <c r="D41" s="16"/>
      <c r="E41" s="38"/>
      <c r="F41" s="38"/>
      <c r="G41" s="16"/>
      <c r="H41" s="40"/>
      <c r="I41" s="17"/>
    </row>
    <row r="42" spans="1:9" s="4" customFormat="1" ht="15" customHeight="1" x14ac:dyDescent="0.25">
      <c r="A42" s="15" t="s">
        <v>43</v>
      </c>
      <c r="B42" s="3" t="s">
        <v>16</v>
      </c>
      <c r="C42" s="53"/>
      <c r="D42" s="16" t="s">
        <v>17</v>
      </c>
      <c r="E42" s="56">
        <f>IF(C42="",0,PRODUCT(C42,2))</f>
        <v>0</v>
      </c>
      <c r="F42" s="17" t="s">
        <v>8</v>
      </c>
      <c r="G42" s="16"/>
      <c r="H42" s="52"/>
      <c r="I42" s="17"/>
    </row>
    <row r="43" spans="1:9" s="4" customFormat="1" ht="15" customHeight="1" x14ac:dyDescent="0.25">
      <c r="A43" s="51"/>
      <c r="B43" s="16"/>
      <c r="C43" s="57"/>
      <c r="D43" s="27" t="s">
        <v>18</v>
      </c>
      <c r="E43" s="56">
        <f>IF(C43="",0,PRODUCT(C43,1))</f>
        <v>0</v>
      </c>
      <c r="F43" s="17" t="s">
        <v>8</v>
      </c>
      <c r="G43" s="16"/>
      <c r="H43" s="52"/>
      <c r="I43" s="17"/>
    </row>
    <row r="44" spans="1:9" s="4" customFormat="1" ht="15" customHeight="1" x14ac:dyDescent="0.25">
      <c r="A44" s="51"/>
      <c r="B44" s="16"/>
      <c r="C44" s="52"/>
      <c r="D44" s="16"/>
      <c r="E44" s="28" t="s">
        <v>19</v>
      </c>
      <c r="F44" s="28"/>
      <c r="G44" s="38"/>
      <c r="H44" s="58">
        <f>SUM(E42:E43)</f>
        <v>0</v>
      </c>
      <c r="I44" s="31" t="s">
        <v>8</v>
      </c>
    </row>
    <row r="45" spans="1:9" s="4" customFormat="1" ht="15" customHeight="1" x14ac:dyDescent="0.25">
      <c r="A45" s="51"/>
      <c r="B45" s="16"/>
      <c r="C45" s="52"/>
      <c r="D45" s="16"/>
      <c r="E45" s="16"/>
      <c r="F45" s="16"/>
      <c r="G45" s="16"/>
      <c r="H45" s="40"/>
      <c r="I45" s="17"/>
    </row>
    <row r="46" spans="1:9" s="48" customFormat="1" ht="15" customHeight="1" x14ac:dyDescent="0.25">
      <c r="A46" s="41" t="s">
        <v>44</v>
      </c>
      <c r="B46" s="42"/>
      <c r="C46" s="61" t="s">
        <v>28</v>
      </c>
      <c r="D46" s="42" t="s">
        <v>45</v>
      </c>
      <c r="E46" s="42"/>
      <c r="F46" s="45"/>
      <c r="G46" s="45"/>
      <c r="H46" s="46">
        <f>SUM(H37,H40,H44)</f>
        <v>0</v>
      </c>
      <c r="I46" s="47" t="s">
        <v>8</v>
      </c>
    </row>
    <row r="47" spans="1:9" s="4" customFormat="1" ht="15" customHeight="1" x14ac:dyDescent="0.25">
      <c r="A47" s="11"/>
      <c r="C47" s="49"/>
      <c r="H47" s="49"/>
    </row>
    <row r="48" spans="1:9" s="4" customFormat="1" ht="15" customHeight="1" x14ac:dyDescent="0.25">
      <c r="A48" s="12" t="s">
        <v>46</v>
      </c>
      <c r="B48" s="13" t="s">
        <v>47</v>
      </c>
      <c r="C48" s="50"/>
      <c r="D48" s="13"/>
      <c r="E48" s="13"/>
      <c r="F48" s="13"/>
      <c r="G48" s="13"/>
      <c r="H48" s="50"/>
      <c r="I48" s="14"/>
    </row>
    <row r="49" spans="1:10" s="4" customFormat="1" ht="15" customHeight="1" x14ac:dyDescent="0.25">
      <c r="A49" s="51"/>
      <c r="B49" s="16"/>
      <c r="C49" s="18"/>
      <c r="D49" s="16" t="s">
        <v>48</v>
      </c>
      <c r="E49" s="16"/>
      <c r="F49" s="16"/>
      <c r="G49" s="16"/>
      <c r="H49" s="52"/>
      <c r="I49" s="17"/>
    </row>
    <row r="50" spans="1:10" s="4" customFormat="1" ht="15" customHeight="1" x14ac:dyDescent="0.25">
      <c r="A50" s="62"/>
      <c r="B50" s="3"/>
      <c r="C50" s="63"/>
      <c r="D50" s="3" t="s">
        <v>49</v>
      </c>
      <c r="E50" s="3"/>
      <c r="F50" s="3"/>
      <c r="G50" s="3"/>
      <c r="H50" s="64"/>
      <c r="I50" s="65" t="str">
        <f>IF(AND(C49="X",C50="X"),"FEHLER","")</f>
        <v/>
      </c>
    </row>
    <row r="51" spans="1:10" s="4" customFormat="1" ht="15" customHeight="1" x14ac:dyDescent="0.25">
      <c r="A51" s="11"/>
      <c r="C51" s="49"/>
      <c r="H51" s="49"/>
    </row>
    <row r="52" spans="1:10" s="4" customFormat="1" ht="15" customHeight="1" x14ac:dyDescent="0.25">
      <c r="A52" s="12" t="s">
        <v>50</v>
      </c>
      <c r="B52" s="66" t="s">
        <v>27</v>
      </c>
      <c r="C52" s="50"/>
      <c r="D52" s="13"/>
      <c r="E52" s="38"/>
      <c r="F52" s="29" t="s">
        <v>20</v>
      </c>
      <c r="G52" s="67" t="s">
        <v>90</v>
      </c>
      <c r="H52" s="68" t="s">
        <v>91</v>
      </c>
      <c r="I52" s="69" t="s">
        <v>92</v>
      </c>
    </row>
    <row r="53" spans="1:10" s="4" customFormat="1" ht="15" customHeight="1" x14ac:dyDescent="0.25">
      <c r="A53" s="51"/>
      <c r="B53" s="70"/>
      <c r="C53" s="71"/>
      <c r="D53" s="16" t="s">
        <v>21</v>
      </c>
      <c r="E53" s="72" t="s">
        <v>26</v>
      </c>
      <c r="F53" s="14"/>
      <c r="G53" s="73"/>
      <c r="H53" s="73"/>
      <c r="I53" s="73"/>
    </row>
    <row r="54" spans="1:10" s="4" customFormat="1" ht="15" customHeight="1" x14ac:dyDescent="0.25">
      <c r="A54" s="51"/>
      <c r="B54" s="16"/>
      <c r="C54" s="74"/>
      <c r="D54" s="52" t="s">
        <v>23</v>
      </c>
      <c r="E54" s="75" t="s">
        <v>22</v>
      </c>
      <c r="F54" s="76"/>
      <c r="G54" s="73"/>
      <c r="H54" s="73"/>
      <c r="I54" s="73"/>
    </row>
    <row r="55" spans="1:10" s="4" customFormat="1" ht="15" customHeight="1" x14ac:dyDescent="0.25">
      <c r="A55" s="51"/>
      <c r="B55" s="16"/>
      <c r="C55" s="77"/>
      <c r="D55" s="64" t="s">
        <v>24</v>
      </c>
      <c r="E55" s="78" t="s">
        <v>25</v>
      </c>
      <c r="F55" s="79"/>
      <c r="G55" s="73"/>
      <c r="H55" s="73"/>
      <c r="I55" s="73"/>
    </row>
    <row r="56" spans="1:10" s="4" customFormat="1" ht="15" customHeight="1" x14ac:dyDescent="0.25">
      <c r="A56" s="80" t="s">
        <v>51</v>
      </c>
      <c r="B56" s="3"/>
      <c r="C56" s="81" t="s">
        <v>28</v>
      </c>
      <c r="D56" s="64"/>
      <c r="E56" s="64"/>
      <c r="F56" s="64"/>
      <c r="G56" s="64"/>
      <c r="H56" s="82" t="str">
        <f>IF(OR(G53="X",H53="X",I53="X",I54="X",I55="X"),1,IF(OR(G54="X",H55="X"),2,IF(G55="X",3,IF(H54="X",1.5,""))))</f>
        <v/>
      </c>
      <c r="I56" s="83" t="str">
        <f>IF(CONCATENATE(G53,H53,I53,G54,H54,I54,G55,H55,I55)&gt;"X","FEHLER","")</f>
        <v/>
      </c>
      <c r="J56" s="16"/>
    </row>
    <row r="57" spans="1:10" s="4" customFormat="1" ht="15" customHeight="1" x14ac:dyDescent="0.25">
      <c r="A57" s="84"/>
      <c r="C57" s="49"/>
      <c r="D57" s="49"/>
      <c r="E57" s="52"/>
      <c r="F57" s="52"/>
      <c r="G57" s="52"/>
      <c r="H57" s="85"/>
      <c r="I57" s="16"/>
      <c r="J57" s="16"/>
    </row>
    <row r="58" spans="1:10" s="4" customFormat="1" ht="15" customHeight="1" x14ac:dyDescent="0.25">
      <c r="A58" s="12" t="s">
        <v>52</v>
      </c>
      <c r="B58" s="66" t="s">
        <v>53</v>
      </c>
      <c r="C58" s="50"/>
      <c r="D58" s="13"/>
      <c r="E58" s="13"/>
      <c r="F58" s="86" t="s">
        <v>54</v>
      </c>
      <c r="G58" s="67" t="s">
        <v>55</v>
      </c>
      <c r="H58" s="68" t="s">
        <v>57</v>
      </c>
      <c r="I58" s="69" t="s">
        <v>58</v>
      </c>
    </row>
    <row r="59" spans="1:10" s="4" customFormat="1" ht="15" customHeight="1" x14ac:dyDescent="0.25">
      <c r="A59" s="51"/>
      <c r="B59" s="70"/>
      <c r="C59" s="71"/>
      <c r="D59" s="16" t="s">
        <v>87</v>
      </c>
      <c r="E59" s="72" t="s">
        <v>90</v>
      </c>
      <c r="F59" s="14"/>
      <c r="G59" s="73"/>
      <c r="H59" s="73"/>
      <c r="I59" s="73"/>
    </row>
    <row r="60" spans="1:10" s="4" customFormat="1" ht="15" customHeight="1" x14ac:dyDescent="0.25">
      <c r="A60" s="51"/>
      <c r="B60" s="16"/>
      <c r="C60" s="74"/>
      <c r="D60" s="52" t="s">
        <v>88</v>
      </c>
      <c r="E60" s="75" t="s">
        <v>91</v>
      </c>
      <c r="F60" s="76"/>
      <c r="G60" s="73"/>
      <c r="H60" s="73"/>
      <c r="I60" s="73"/>
    </row>
    <row r="61" spans="1:10" s="4" customFormat="1" ht="15" customHeight="1" x14ac:dyDescent="0.25">
      <c r="A61" s="51"/>
      <c r="B61" s="16"/>
      <c r="C61" s="77"/>
      <c r="D61" s="64" t="s">
        <v>89</v>
      </c>
      <c r="E61" s="78" t="s">
        <v>92</v>
      </c>
      <c r="F61" s="79"/>
      <c r="G61" s="73"/>
      <c r="H61" s="73"/>
      <c r="I61" s="73"/>
    </row>
    <row r="62" spans="1:10" s="4" customFormat="1" ht="15" customHeight="1" x14ac:dyDescent="0.25">
      <c r="A62" s="80" t="s">
        <v>51</v>
      </c>
      <c r="B62" s="3"/>
      <c r="C62" s="81" t="s">
        <v>28</v>
      </c>
      <c r="D62" s="64"/>
      <c r="E62" s="64"/>
      <c r="F62" s="64"/>
      <c r="G62" s="64"/>
      <c r="H62" s="87" t="str">
        <f>IF(OR(G60="X",G61="X",H61="X"),1,IF(OR(G59="X",H60="X",I61="X"),1.25,IF(OR(H59="X",I60="X"),1.5,IF(I59="X",1.75,""))))</f>
        <v/>
      </c>
      <c r="I62" s="83" t="str">
        <f>IF(CONCATENATE(G59,H59,I59,G60,H60,I60,G61,H61,I61)&gt;"X","FEHLER","")</f>
        <v/>
      </c>
      <c r="J62" s="16"/>
    </row>
    <row r="63" spans="1:10" s="4" customFormat="1" ht="15" customHeight="1" x14ac:dyDescent="0.25">
      <c r="A63" s="88"/>
      <c r="B63" s="16"/>
      <c r="C63" s="89"/>
      <c r="D63" s="52"/>
      <c r="E63" s="52"/>
      <c r="F63" s="52"/>
      <c r="G63" s="52"/>
      <c r="H63" s="90"/>
      <c r="I63" s="91"/>
      <c r="J63" s="16"/>
    </row>
    <row r="64" spans="1:10" s="4" customFormat="1" ht="15" customHeight="1" x14ac:dyDescent="0.25">
      <c r="A64" s="84"/>
      <c r="C64" s="49"/>
      <c r="D64" s="49"/>
      <c r="E64" s="52"/>
      <c r="F64" s="52"/>
      <c r="G64" s="52"/>
      <c r="H64" s="85"/>
      <c r="I64" s="16"/>
      <c r="J64" s="16"/>
    </row>
    <row r="65" spans="1:9" s="4" customFormat="1" ht="15" customHeight="1" x14ac:dyDescent="0.25">
      <c r="A65" s="92" t="s">
        <v>59</v>
      </c>
      <c r="B65" s="93"/>
      <c r="C65" s="67" t="s">
        <v>28</v>
      </c>
      <c r="D65" s="13" t="s">
        <v>61</v>
      </c>
      <c r="E65" s="13"/>
      <c r="F65" s="13"/>
      <c r="G65" s="13"/>
      <c r="H65" s="94" t="b">
        <f>IF(C49="X",(H30+2*H46)*H56*H62,IF(C50="X",IF(H30&gt;H46,H30*H56*H62,IF(OR(H46&gt;H30,H46=H30),2*H46*H56*H62,0))))</f>
        <v>0</v>
      </c>
      <c r="I65" s="14" t="s">
        <v>62</v>
      </c>
    </row>
    <row r="66" spans="1:9" s="4" customFormat="1" ht="15" customHeight="1" x14ac:dyDescent="0.25">
      <c r="A66" s="15"/>
      <c r="B66" s="16"/>
      <c r="C66" s="16"/>
      <c r="D66" s="16"/>
      <c r="E66" s="16"/>
      <c r="F66" s="16"/>
      <c r="G66" s="16"/>
      <c r="H66" s="16"/>
      <c r="I66" s="17"/>
    </row>
    <row r="67" spans="1:9" s="4" customFormat="1" ht="15" customHeight="1" x14ac:dyDescent="0.25">
      <c r="A67" s="80" t="s">
        <v>59</v>
      </c>
      <c r="B67" s="2" t="s">
        <v>76</v>
      </c>
      <c r="C67" s="3"/>
      <c r="D67" s="3" t="s">
        <v>63</v>
      </c>
      <c r="E67" s="3"/>
      <c r="F67" s="3"/>
      <c r="G67" s="3"/>
      <c r="H67" s="95"/>
      <c r="I67" s="27"/>
    </row>
    <row r="68" spans="1:9" s="4" customFormat="1" ht="15" customHeight="1" x14ac:dyDescent="0.25">
      <c r="A68" s="11"/>
    </row>
    <row r="69" spans="1:9" s="4" customFormat="1" ht="15" customHeight="1" x14ac:dyDescent="0.25">
      <c r="A69" s="92"/>
      <c r="B69" s="38" t="s">
        <v>64</v>
      </c>
      <c r="C69" s="96"/>
      <c r="D69" s="13" t="s">
        <v>65</v>
      </c>
      <c r="E69" s="97">
        <v>100</v>
      </c>
      <c r="F69" s="14"/>
      <c r="G69" s="13"/>
      <c r="H69" s="50"/>
      <c r="I69" s="14"/>
    </row>
    <row r="70" spans="1:9" s="4" customFormat="1" ht="15" customHeight="1" x14ac:dyDescent="0.25">
      <c r="A70" s="15"/>
      <c r="B70" s="16"/>
      <c r="C70" s="55"/>
      <c r="D70" s="16" t="s">
        <v>66</v>
      </c>
      <c r="E70" s="98">
        <v>200</v>
      </c>
      <c r="F70" s="17"/>
      <c r="G70" s="16"/>
      <c r="H70" s="52"/>
      <c r="I70" s="17"/>
    </row>
    <row r="71" spans="1:9" s="4" customFormat="1" ht="15" customHeight="1" x14ac:dyDescent="0.25">
      <c r="A71" s="15"/>
      <c r="B71" s="16"/>
      <c r="C71" s="57"/>
      <c r="D71" s="3" t="s">
        <v>67</v>
      </c>
      <c r="E71" s="98">
        <v>300</v>
      </c>
      <c r="F71" s="17"/>
      <c r="G71" s="16"/>
      <c r="H71" s="52"/>
      <c r="I71" s="17"/>
    </row>
    <row r="72" spans="1:9" s="4" customFormat="1" ht="15" customHeight="1" x14ac:dyDescent="0.25">
      <c r="A72" s="15"/>
      <c r="B72" s="16"/>
      <c r="C72" s="52"/>
      <c r="D72" s="16"/>
      <c r="E72" s="28" t="s">
        <v>68</v>
      </c>
      <c r="F72" s="38"/>
      <c r="G72" s="38"/>
      <c r="H72" s="99" t="str">
        <f>IF(C69="X",100,IF(C70="X",200,IF(C71="X",300,"")))</f>
        <v/>
      </c>
      <c r="I72" s="100" t="str">
        <f>IF(CONCATENATE(C69,C70,C71)&gt;"X","FEHLER","")</f>
        <v/>
      </c>
    </row>
    <row r="73" spans="1:9" s="4" customFormat="1" ht="15" customHeight="1" x14ac:dyDescent="0.25">
      <c r="A73" s="51"/>
      <c r="B73" s="16"/>
      <c r="C73" s="16"/>
      <c r="D73" s="16"/>
      <c r="E73" s="16"/>
      <c r="F73" s="16"/>
      <c r="G73" s="16"/>
      <c r="H73" s="16"/>
      <c r="I73" s="17"/>
    </row>
    <row r="74" spans="1:9" s="4" customFormat="1" ht="15" customHeight="1" x14ac:dyDescent="0.25">
      <c r="A74" s="101" t="s">
        <v>69</v>
      </c>
      <c r="B74" s="102"/>
      <c r="C74" s="103" t="s">
        <v>28</v>
      </c>
      <c r="D74" s="16" t="s">
        <v>70</v>
      </c>
      <c r="E74" s="16"/>
      <c r="F74" s="16"/>
      <c r="G74" s="16"/>
      <c r="H74" s="104" t="str">
        <f>IF(H67&gt;0,H72*H67/H56,"")</f>
        <v/>
      </c>
      <c r="I74" s="17" t="s">
        <v>71</v>
      </c>
    </row>
    <row r="75" spans="1:9" s="4" customFormat="1" ht="15" customHeight="1" x14ac:dyDescent="0.25">
      <c r="A75" s="51"/>
      <c r="B75" s="16"/>
      <c r="C75" s="16"/>
      <c r="D75" s="16"/>
      <c r="E75" s="16"/>
      <c r="F75" s="16"/>
      <c r="G75" s="16"/>
      <c r="H75" s="16"/>
      <c r="I75" s="17"/>
    </row>
    <row r="76" spans="1:9" x14ac:dyDescent="0.25">
      <c r="A76" s="105" t="s">
        <v>69</v>
      </c>
      <c r="B76" s="106" t="s">
        <v>77</v>
      </c>
      <c r="C76" s="107"/>
      <c r="D76" s="107" t="s">
        <v>72</v>
      </c>
      <c r="E76" s="107"/>
      <c r="F76" s="107"/>
      <c r="G76" s="107"/>
      <c r="H76" s="108"/>
      <c r="I76" s="109" t="s">
        <v>71</v>
      </c>
    </row>
    <row r="77" spans="1:9" s="114" customFormat="1" ht="11.25" x14ac:dyDescent="0.2">
      <c r="A77" s="111"/>
      <c r="B77" s="112"/>
      <c r="C77" s="112"/>
      <c r="D77" s="112"/>
      <c r="E77" s="112"/>
      <c r="F77" s="112"/>
      <c r="G77" s="112"/>
      <c r="H77" s="112"/>
      <c r="I77" s="113"/>
    </row>
    <row r="78" spans="1:9" s="114" customFormat="1" ht="11.25" x14ac:dyDescent="0.2">
      <c r="A78" s="111"/>
      <c r="B78" s="112"/>
      <c r="C78" s="112"/>
      <c r="D78" s="112" t="s">
        <v>73</v>
      </c>
      <c r="E78" s="112"/>
      <c r="F78" s="112"/>
      <c r="G78" s="112"/>
      <c r="H78" s="112"/>
      <c r="I78" s="113"/>
    </row>
    <row r="79" spans="1:9" s="114" customFormat="1" ht="11.25" x14ac:dyDescent="0.2">
      <c r="A79" s="111"/>
      <c r="B79" s="112"/>
      <c r="C79" s="112"/>
      <c r="D79" s="112" t="s">
        <v>75</v>
      </c>
      <c r="E79" s="112"/>
      <c r="F79" s="112"/>
      <c r="G79" s="112"/>
      <c r="H79" s="112"/>
      <c r="I79" s="113"/>
    </row>
    <row r="80" spans="1:9" s="114" customFormat="1" ht="11.25" x14ac:dyDescent="0.2">
      <c r="A80" s="115"/>
      <c r="B80" s="116"/>
      <c r="C80" s="116"/>
      <c r="D80" s="116" t="s">
        <v>74</v>
      </c>
      <c r="E80" s="116"/>
      <c r="F80" s="116"/>
      <c r="G80" s="116"/>
      <c r="H80" s="116"/>
      <c r="I80" s="117"/>
    </row>
    <row r="82" spans="1:9" x14ac:dyDescent="0.25">
      <c r="A82" s="7" t="s">
        <v>84</v>
      </c>
      <c r="D82" s="126"/>
      <c r="E82" s="118"/>
      <c r="F82" s="118"/>
      <c r="G82" s="118"/>
      <c r="H82" s="118"/>
      <c r="I82" s="118"/>
    </row>
    <row r="83" spans="1:9" x14ac:dyDescent="0.25">
      <c r="D83" s="126"/>
      <c r="E83" s="118"/>
      <c r="F83" s="118"/>
      <c r="G83" s="118"/>
      <c r="H83" s="118"/>
      <c r="I83" s="118"/>
    </row>
    <row r="84" spans="1:9" x14ac:dyDescent="0.25">
      <c r="D84" s="120"/>
      <c r="E84" s="120"/>
      <c r="F84" s="120"/>
      <c r="G84" s="120"/>
      <c r="H84" s="120"/>
      <c r="I84" s="120"/>
    </row>
    <row r="85" spans="1:9" x14ac:dyDescent="0.25">
      <c r="D85" s="120"/>
      <c r="E85" s="120"/>
      <c r="F85" s="120"/>
      <c r="G85" s="120"/>
      <c r="H85" s="120"/>
      <c r="I85" s="120"/>
    </row>
    <row r="86" spans="1:9" x14ac:dyDescent="0.25">
      <c r="D86" s="120"/>
      <c r="E86" s="120"/>
      <c r="F86" s="120"/>
      <c r="G86" s="120"/>
      <c r="H86" s="120"/>
      <c r="I86" s="120"/>
    </row>
    <row r="87" spans="1:9" x14ac:dyDescent="0.25">
      <c r="D87" s="120"/>
      <c r="E87" s="120"/>
      <c r="F87" s="120"/>
      <c r="G87" s="120"/>
      <c r="H87" s="120"/>
      <c r="I87" s="120"/>
    </row>
  </sheetData>
  <sheetProtection password="CE88" sheet="1" objects="1" scenarios="1"/>
  <pageMargins left="1.1811023622047245" right="0.59055118110236227" top="0.39370078740157483" bottom="0.39370078740157483" header="0.39370078740157483" footer="0.39370078740157483"/>
  <pageSetup paperSize="9" scale="6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Bemessung LFA</vt:lpstr>
      <vt:lpstr>'Bemessung LFA'!Druckbereich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M.Boerder</dc:creator>
  <cp:lastModifiedBy>M.Boerder</cp:lastModifiedBy>
  <cp:lastPrinted>2012-05-02T17:48:08Z</cp:lastPrinted>
  <dcterms:created xsi:type="dcterms:W3CDTF">2012-05-02T15:01:07Z</dcterms:created>
  <dcterms:modified xsi:type="dcterms:W3CDTF">2012-08-24T10:13:56Z</dcterms:modified>
</cp:coreProperties>
</file>